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795" windowWidth="20730" windowHeight="6855" activeTab="0"/>
  </bookViews>
  <sheets>
    <sheet name="JEDNOTLIVCI" sheetId="1" r:id="rId1"/>
    <sheet name="DRUŽSTVA" sheetId="2" r:id="rId2"/>
    <sheet name="01" sheetId="3" r:id="rId3"/>
    <sheet name="02" sheetId="4" r:id="rId4"/>
    <sheet name="03" sheetId="5" r:id="rId5"/>
    <sheet name="04" sheetId="6" r:id="rId6"/>
  </sheets>
  <definedNames>
    <definedName name="_xlnm.Print_Area" localSheetId="2">'01'!$A$1:$T$42</definedName>
    <definedName name="_xlnm.Print_Area" localSheetId="4">'03'!$A$1:$AG$42</definedName>
    <definedName name="_xlnm.Print_Area" localSheetId="5">'04'!$A$1:$N$99</definedName>
    <definedName name="_xlnm.Print_Area" localSheetId="1">'DRUŽSTVA'!$A$1:$M$100</definedName>
    <definedName name="_xlnm.Print_Area" localSheetId="0">'JEDNOTLIVCI'!$A$1:$M$100</definedName>
  </definedNames>
  <calcPr fullCalcOnLoad="1"/>
</workbook>
</file>

<file path=xl/sharedStrings.xml><?xml version="1.0" encoding="utf-8"?>
<sst xmlns="http://schemas.openxmlformats.org/spreadsheetml/2006/main" count="1019" uniqueCount="236">
  <si>
    <t>číslo</t>
  </si>
  <si>
    <t>čas</t>
  </si>
  <si>
    <t>KVZ</t>
  </si>
  <si>
    <t>Název soutěže</t>
  </si>
  <si>
    <t>Termín konání:</t>
  </si>
  <si>
    <t>Místo konání:</t>
  </si>
  <si>
    <t>Kolo</t>
  </si>
  <si>
    <t>Č. soutěže</t>
  </si>
  <si>
    <t>příjmení, jméno</t>
  </si>
  <si>
    <t>disciplína č.</t>
  </si>
  <si>
    <t>start.</t>
  </si>
  <si>
    <t>průkazu</t>
  </si>
  <si>
    <t>celkem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</si>
  <si>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</si>
  <si>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</si>
  <si>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</si>
  <si>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</si>
  <si>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</si>
  <si>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</si>
  <si>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</si>
  <si>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</si>
  <si>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</si>
  <si>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</si>
  <si>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</si>
  <si>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SČS-D2</t>
  </si>
  <si>
    <t>jméno</t>
  </si>
  <si>
    <t>družstva</t>
  </si>
  <si>
    <t>VÝSLEDKOVÁ LISTINA - DRUŽSTVA</t>
  </si>
  <si>
    <t xml:space="preserve">VÝSLEDKOVÁ LISTINA - JEDNOTLIVCI </t>
  </si>
  <si>
    <t>List 1</t>
  </si>
  <si>
    <t>List 2</t>
  </si>
  <si>
    <t>družstvo</t>
  </si>
  <si>
    <t>A</t>
  </si>
  <si>
    <t>B</t>
  </si>
  <si>
    <t>C</t>
  </si>
  <si>
    <t>Pořadatel / organizátor</t>
  </si>
  <si>
    <t>Hodnocení: H = z</t>
  </si>
  <si>
    <t>VPs, VRs 2</t>
  </si>
  <si>
    <t>D</t>
  </si>
  <si>
    <t>body</t>
  </si>
  <si>
    <t>VT</t>
  </si>
  <si>
    <t>Limity výkon. tříd</t>
  </si>
  <si>
    <t>VT-III</t>
  </si>
  <si>
    <t>VT-II</t>
  </si>
  <si>
    <t>VT-I</t>
  </si>
  <si>
    <t>VT-M</t>
  </si>
  <si>
    <t>bodové hodnoty zón</t>
  </si>
  <si>
    <t>Hodnocení: H = z - t</t>
  </si>
  <si>
    <t>Počet ran: 0 + 12</t>
  </si>
  <si>
    <t>SČS-D1</t>
  </si>
  <si>
    <t>135P</t>
  </si>
  <si>
    <t>Terč: SČS-D2 :11, 10, 9, 8 / 135P / GONG 2x / HOTE 2x</t>
  </si>
  <si>
    <t>135/P</t>
  </si>
  <si>
    <t>77-P / 135 P / SČS-D1 / SČS-D2</t>
  </si>
  <si>
    <t>Střelnice Lomy</t>
  </si>
  <si>
    <t>Ing. V. Brejžek, 1-165</t>
  </si>
  <si>
    <t>Střelba z velkorážové pistole, terč 77/P na 25 m, 15 ran</t>
  </si>
  <si>
    <t>Střelba z útočné pušky CZ BREN 2, terč 135P1 (redukovaný) na 50 m, 10 ran vleže</t>
  </si>
  <si>
    <t>77/P</t>
  </si>
  <si>
    <t>135P1</t>
  </si>
  <si>
    <r>
      <t xml:space="preserve">kovové
</t>
    </r>
    <r>
      <rPr>
        <sz val="8"/>
        <rFont val="Arial CE"/>
        <family val="0"/>
      </rPr>
      <t>(počet)</t>
    </r>
  </si>
  <si>
    <t>počet</t>
  </si>
  <si>
    <t>granát</t>
  </si>
  <si>
    <t>0811</t>
  </si>
  <si>
    <t>kpt. Ing. P. Kolínek</t>
  </si>
  <si>
    <t>Velitel posádky J. Hradec
VÚ 6069 a KVZ Fruko J. Hradec</t>
  </si>
  <si>
    <t>Hod granátem na cíl (5x)</t>
  </si>
  <si>
    <t>Čaba Michal</t>
  </si>
  <si>
    <t>Zborovský Petr</t>
  </si>
  <si>
    <t>Sláma Martin</t>
  </si>
  <si>
    <t>Kuželka Vít</t>
  </si>
  <si>
    <t>Bartoš Petr</t>
  </si>
  <si>
    <t>Pechánek Milan</t>
  </si>
  <si>
    <t>Mihalík Dušan st.</t>
  </si>
  <si>
    <t>Mihalík Dušan ml.</t>
  </si>
  <si>
    <t>Mesároš Štefan</t>
  </si>
  <si>
    <t>Vejslík Vladimír</t>
  </si>
  <si>
    <t>Švihálek Jiří</t>
  </si>
  <si>
    <t>Král Jiří</t>
  </si>
  <si>
    <t>Král Petr</t>
  </si>
  <si>
    <t>Reisnerová Michaela</t>
  </si>
  <si>
    <t>Wrzecionko Albert</t>
  </si>
  <si>
    <t>Koch Miroslav</t>
  </si>
  <si>
    <t>Kostříž Jaroslav</t>
  </si>
  <si>
    <t>Konrád František</t>
  </si>
  <si>
    <t>Kolář Jaroslav</t>
  </si>
  <si>
    <t>Hátle Jan</t>
  </si>
  <si>
    <t>Frühauf Karel</t>
  </si>
  <si>
    <t>Andraško David</t>
  </si>
  <si>
    <t>Pokovba Petr</t>
  </si>
  <si>
    <t>Bicek Arnošt</t>
  </si>
  <si>
    <t>Janků Jan</t>
  </si>
  <si>
    <t>Nikodým Mirek</t>
  </si>
  <si>
    <t>Městecký Leoš</t>
  </si>
  <si>
    <t>Gažák Karel</t>
  </si>
  <si>
    <t>Jirouch Stanislav</t>
  </si>
  <si>
    <t>Fiala Miroslav</t>
  </si>
  <si>
    <t>Fedra Tomáš</t>
  </si>
  <si>
    <t>Fedrová Jana</t>
  </si>
  <si>
    <t>Kutil Robert</t>
  </si>
  <si>
    <t>Kutil Jiří</t>
  </si>
  <si>
    <t>Vaněk Josef</t>
  </si>
  <si>
    <t>Baránek Pavel</t>
  </si>
  <si>
    <t>Smejkalová Kateřina</t>
  </si>
  <si>
    <t>Veith Petr</t>
  </si>
  <si>
    <t>Palová Simona</t>
  </si>
  <si>
    <t>Pavlíček Petr</t>
  </si>
  <si>
    <t>Červenka Pavel</t>
  </si>
  <si>
    <t>Získal Karel</t>
  </si>
  <si>
    <t>Koltai Pavel</t>
  </si>
  <si>
    <t>Žáčková Zuzana</t>
  </si>
  <si>
    <t>Holič Jiří</t>
  </si>
  <si>
    <t>Adensam Martin</t>
  </si>
  <si>
    <t>Jírů Václav</t>
  </si>
  <si>
    <t>Douda Oto</t>
  </si>
  <si>
    <t>Tichý Petr</t>
  </si>
  <si>
    <t>Herceg Bohumil</t>
  </si>
  <si>
    <t>Landkammer Václav</t>
  </si>
  <si>
    <t>Andraško Aleš</t>
  </si>
  <si>
    <t>VÚ Bučovice</t>
  </si>
  <si>
    <t>KVZ Fruko 1</t>
  </si>
  <si>
    <t>KVZ Fruko 2</t>
  </si>
  <si>
    <t>KVZ Fruko 3</t>
  </si>
  <si>
    <t>KVZ Fruko 4</t>
  </si>
  <si>
    <t>KVZ Týn n. Vl.</t>
  </si>
  <si>
    <t>Město</t>
  </si>
  <si>
    <t>Č. Budějovice</t>
  </si>
  <si>
    <t>KVV J. Hradec</t>
  </si>
  <si>
    <t>SSK Telč</t>
  </si>
  <si>
    <t>KVZ Pelhřimov</t>
  </si>
  <si>
    <t>Altman Petr</t>
  </si>
  <si>
    <t>Foukner Daniel</t>
  </si>
  <si>
    <t>Křehula Jiří</t>
  </si>
  <si>
    <t>Beigl Tomáš</t>
  </si>
  <si>
    <t>Novozámský Milan</t>
  </si>
  <si>
    <t>Strnad Jan</t>
  </si>
  <si>
    <t>Jung Radek</t>
  </si>
  <si>
    <t>Pasterniak Tomáš</t>
  </si>
  <si>
    <t>Dolanský Jakub</t>
  </si>
  <si>
    <t>Bartošek Jan</t>
  </si>
  <si>
    <t>Hrubý Pavel</t>
  </si>
  <si>
    <t>Hejda Michal</t>
  </si>
  <si>
    <t>Vaněk Václav</t>
  </si>
  <si>
    <t>Štefl Jan</t>
  </si>
  <si>
    <t>Martínek Marek</t>
  </si>
  <si>
    <t>Truhlík Jan</t>
  </si>
  <si>
    <t>Svatoň Tomáš</t>
  </si>
  <si>
    <t>Bláha Michal</t>
  </si>
  <si>
    <t>Vinš Lukáš</t>
  </si>
  <si>
    <t>Zouhar Tomáš</t>
  </si>
  <si>
    <t>Novotný František st.</t>
  </si>
  <si>
    <t>Hřebíček Vladimír</t>
  </si>
  <si>
    <t>Vrzák Čeněk</t>
  </si>
  <si>
    <t>Novotný František ml.</t>
  </si>
  <si>
    <t>Gál Štefan</t>
  </si>
  <si>
    <t>Janko Jaroslav</t>
  </si>
  <si>
    <t>Schüller Ota</t>
  </si>
  <si>
    <t>Novotný Zdeněk</t>
  </si>
  <si>
    <t>Perutík Jan</t>
  </si>
  <si>
    <t>Čihák Josef</t>
  </si>
  <si>
    <t>Pech Jan</t>
  </si>
  <si>
    <t>Máca Milan</t>
  </si>
  <si>
    <t>VÚ 6069 JH 1</t>
  </si>
  <si>
    <t>Poslanci</t>
  </si>
  <si>
    <t>Hasiči</t>
  </si>
  <si>
    <t>PČR</t>
  </si>
  <si>
    <t>Gemini</t>
  </si>
  <si>
    <t>VÚ 1824 Tábor</t>
  </si>
  <si>
    <t>KVZ Studená 1</t>
  </si>
  <si>
    <t>ČSOL JH</t>
  </si>
  <si>
    <t>KVZ ÚVS JH 1</t>
  </si>
  <si>
    <t>KVZ ÚVS JH 2</t>
  </si>
  <si>
    <t>KVZ Počátky 1</t>
  </si>
  <si>
    <t>KVZ Počátky 2</t>
  </si>
  <si>
    <t>SSK Žirovnice 1</t>
  </si>
  <si>
    <t>SSK Žirovnice 2</t>
  </si>
  <si>
    <t>KVZ Studená 2</t>
  </si>
  <si>
    <t>Macicha</t>
  </si>
  <si>
    <t>Kolínek Pavel</t>
  </si>
  <si>
    <t>Fuksa Vítězslav</t>
  </si>
  <si>
    <t>Dr.</t>
  </si>
  <si>
    <t>Schüller Miloslav</t>
  </si>
  <si>
    <t/>
  </si>
  <si>
    <t>Macicha Andre</t>
  </si>
  <si>
    <t>Fuksa Viktor</t>
  </si>
  <si>
    <t>Akční střelba družstva na sestavu 30 papírových terčů od 5 do 25 m</t>
  </si>
  <si>
    <t>Řídící střelby 1                       F. Toman</t>
  </si>
  <si>
    <t>Řídící střelby 2                      Š. Mesároš</t>
  </si>
  <si>
    <t>Řídící střelby 3</t>
  </si>
  <si>
    <t>R. Kutil</t>
  </si>
  <si>
    <t>V. Landkammer</t>
  </si>
  <si>
    <t>Š. Mesároš</t>
  </si>
  <si>
    <t>F. Novotný</t>
  </si>
  <si>
    <t>1-166</t>
  </si>
  <si>
    <t>1-168</t>
  </si>
  <si>
    <t>1-091</t>
  </si>
  <si>
    <t>1-161</t>
  </si>
  <si>
    <t>2-309</t>
  </si>
  <si>
    <t xml:space="preserve">Terčový rozhodčí </t>
  </si>
  <si>
    <t>J.Janko</t>
  </si>
  <si>
    <t>2-322</t>
  </si>
  <si>
    <t>J.Král</t>
  </si>
  <si>
    <t>1-163</t>
  </si>
  <si>
    <t>Asistent rozhodčího</t>
  </si>
  <si>
    <t>V. Vejslík</t>
  </si>
  <si>
    <t>1-169</t>
  </si>
  <si>
    <t>J. Švihálek</t>
  </si>
  <si>
    <t>2-451</t>
  </si>
  <si>
    <t>Předseda HK</t>
  </si>
  <si>
    <t>Z.Kruba</t>
  </si>
  <si>
    <t>0-006</t>
  </si>
  <si>
    <t>HK</t>
  </si>
  <si>
    <t>P. Hándl</t>
  </si>
  <si>
    <t>VT UPus5</t>
  </si>
  <si>
    <t>II.</t>
  </si>
  <si>
    <t>III.</t>
  </si>
  <si>
    <t>I.</t>
  </si>
  <si>
    <t>M</t>
  </si>
  <si>
    <t>VPs 6</t>
  </si>
  <si>
    <t>Studená</t>
  </si>
  <si>
    <t>KVV JH</t>
  </si>
  <si>
    <t>Počátky</t>
  </si>
  <si>
    <t>Fruko JH</t>
  </si>
  <si>
    <t>Pelhřimov</t>
  </si>
  <si>
    <t>SSK Borek</t>
  </si>
  <si>
    <t>VÚ 6069 JH</t>
  </si>
  <si>
    <t>SSK Žirovnice</t>
  </si>
  <si>
    <t>UVS JH</t>
  </si>
  <si>
    <t>VÚBučovice</t>
  </si>
  <si>
    <t>VÚ 1824 TA</t>
  </si>
  <si>
    <t>VÚ 6o69 JH</t>
  </si>
  <si>
    <t>Týn nad Vltavou</t>
  </si>
  <si>
    <t>Město JH</t>
  </si>
  <si>
    <t>Bezprizorní</t>
  </si>
  <si>
    <t xml:space="preserve"> POHÁR 
VELITELE POSÁDKY</t>
  </si>
  <si>
    <t>pplk. Ing. J. Staněk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</si>
</sst>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4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sz val="10"/>
      <name val="Arial Black"/>
      <family val="2"/>
    </font>
    <font>
      <b/>
      <sz val="10"/>
      <color indexed="10"/>
      <name val="Arial CE"/>
      <family val="0"/>
    </font>
    <font>
      <sz val="10"/>
      <name val="Arial"/>
      <family val="2"/>
    </font>
    <font>
      <sz val="10"/>
      <color indexed="10"/>
      <name val="Arial CE"/>
      <family val="2"/>
    </font>
    <font>
      <sz val="12"/>
      <name val="Arial CE"/>
      <family val="0"/>
    </font>
    <font>
      <b/>
      <sz val="8"/>
      <name val="Arial CE"/>
      <family val="0"/>
    </font>
    <font>
      <b/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/>
    </xf>
    <xf numFmtId="2" fontId="6" fillId="0" borderId="19" xfId="0" applyNumberFormat="1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/>
    </xf>
    <xf numFmtId="2" fontId="5" fillId="0" borderId="21" xfId="0" applyNumberFormat="1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 locked="0"/>
    </xf>
    <xf numFmtId="0" fontId="7" fillId="32" borderId="16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/>
    </xf>
    <xf numFmtId="49" fontId="10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center"/>
      <protection/>
    </xf>
    <xf numFmtId="49" fontId="10" fillId="0" borderId="27" xfId="0" applyNumberFormat="1" applyFont="1" applyBorder="1" applyAlignment="1">
      <alignment horizontal="left" vertical="center"/>
    </xf>
    <xf numFmtId="49" fontId="10" fillId="0" borderId="28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4" fillId="0" borderId="32" xfId="0" applyNumberFormat="1" applyFont="1" applyBorder="1" applyAlignment="1">
      <alignment horizontal="center"/>
    </xf>
    <xf numFmtId="2" fontId="4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49" fontId="10" fillId="0" borderId="36" xfId="0" applyNumberFormat="1" applyFont="1" applyBorder="1" applyAlignment="1">
      <alignment horizontal="left" vertic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6" fillId="0" borderId="33" xfId="0" applyFont="1" applyBorder="1" applyAlignment="1" applyProtection="1">
      <alignment horizontal="center"/>
      <protection locked="0"/>
    </xf>
    <xf numFmtId="2" fontId="0" fillId="0" borderId="14" xfId="0" applyNumberForma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42" xfId="0" applyNumberFormat="1" applyFont="1" applyBorder="1" applyAlignment="1">
      <alignment horizontal="left" vertical="center"/>
    </xf>
    <xf numFmtId="49" fontId="10" fillId="0" borderId="43" xfId="0" applyNumberFormat="1" applyFont="1" applyBorder="1" applyAlignment="1">
      <alignment horizontal="left" vertical="center"/>
    </xf>
    <xf numFmtId="1" fontId="0" fillId="0" borderId="33" xfId="0" applyNumberFormat="1" applyBorder="1" applyAlignment="1">
      <alignment horizontal="center"/>
    </xf>
    <xf numFmtId="49" fontId="10" fillId="0" borderId="44" xfId="0" applyNumberFormat="1" applyFont="1" applyBorder="1" applyAlignment="1">
      <alignment horizontal="left" vertical="center"/>
    </xf>
    <xf numFmtId="49" fontId="10" fillId="0" borderId="45" xfId="0" applyNumberFormat="1" applyFont="1" applyBorder="1" applyAlignment="1">
      <alignment horizontal="left" vertical="center"/>
    </xf>
    <xf numFmtId="0" fontId="0" fillId="0" borderId="46" xfId="0" applyBorder="1" applyAlignment="1">
      <alignment horizontal="center"/>
    </xf>
    <xf numFmtId="1" fontId="4" fillId="0" borderId="47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 vertical="center"/>
    </xf>
    <xf numFmtId="49" fontId="10" fillId="0" borderId="49" xfId="0" applyNumberFormat="1" applyFont="1" applyBorder="1" applyAlignment="1">
      <alignment horizontal="left" vertical="center"/>
    </xf>
    <xf numFmtId="0" fontId="0" fillId="0" borderId="50" xfId="0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14" fillId="0" borderId="0" xfId="0" applyFont="1" applyAlignment="1" applyProtection="1">
      <alignment horizontal="left"/>
      <protection/>
    </xf>
    <xf numFmtId="0" fontId="4" fillId="0" borderId="1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52" xfId="0" applyFont="1" applyBorder="1" applyAlignment="1" applyProtection="1">
      <alignment horizontal="center"/>
      <protection/>
    </xf>
    <xf numFmtId="2" fontId="4" fillId="0" borderId="3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2" fontId="4" fillId="0" borderId="48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9" fontId="10" fillId="0" borderId="2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/>
    </xf>
    <xf numFmtId="1" fontId="15" fillId="0" borderId="39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/>
    </xf>
    <xf numFmtId="49" fontId="10" fillId="0" borderId="54" xfId="0" applyNumberFormat="1" applyFont="1" applyBorder="1" applyAlignment="1">
      <alignment horizontal="left" vertical="center"/>
    </xf>
    <xf numFmtId="49" fontId="15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16" fillId="0" borderId="0" xfId="0" applyFont="1" applyAlignment="1">
      <alignment/>
    </xf>
    <xf numFmtId="49" fontId="4" fillId="0" borderId="17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55" xfId="0" applyBorder="1" applyAlignment="1" applyProtection="1">
      <alignment/>
      <protection/>
    </xf>
    <xf numFmtId="49" fontId="11" fillId="0" borderId="13" xfId="0" applyNumberFormat="1" applyFont="1" applyBorder="1" applyAlignment="1">
      <alignment horizontal="left" vertical="center"/>
    </xf>
    <xf numFmtId="14" fontId="3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2" fontId="6" fillId="0" borderId="42" xfId="0" applyNumberFormat="1" applyFont="1" applyBorder="1" applyAlignment="1" applyProtection="1">
      <alignment horizontal="center"/>
      <protection locked="0"/>
    </xf>
    <xf numFmtId="0" fontId="0" fillId="0" borderId="4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2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1" fillId="0" borderId="45" xfId="0" applyFont="1" applyBorder="1" applyAlignment="1" applyProtection="1">
      <alignment horizontal="center" wrapText="1"/>
      <protection/>
    </xf>
    <xf numFmtId="0" fontId="5" fillId="0" borderId="56" xfId="0" applyFont="1" applyBorder="1" applyAlignment="1" applyProtection="1">
      <alignment horizontal="center"/>
      <protection/>
    </xf>
    <xf numFmtId="0" fontId="7" fillId="32" borderId="57" xfId="0" applyFont="1" applyFill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 horizontal="center"/>
      <protection/>
    </xf>
    <xf numFmtId="0" fontId="7" fillId="32" borderId="18" xfId="0" applyFont="1" applyFill="1" applyBorder="1" applyAlignment="1" applyProtection="1">
      <alignment horizontal="center"/>
      <protection/>
    </xf>
    <xf numFmtId="2" fontId="5" fillId="0" borderId="58" xfId="0" applyNumberFormat="1" applyFont="1" applyBorder="1" applyAlignment="1" applyProtection="1">
      <alignment horizontal="center"/>
      <protection/>
    </xf>
    <xf numFmtId="0" fontId="7" fillId="32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16" fillId="0" borderId="0" xfId="0" applyFont="1" applyAlignment="1">
      <alignment/>
    </xf>
    <xf numFmtId="0" fontId="5" fillId="0" borderId="37" xfId="0" applyFont="1" applyBorder="1" applyAlignment="1" applyProtection="1">
      <alignment horizontal="center"/>
      <protection/>
    </xf>
    <xf numFmtId="0" fontId="5" fillId="0" borderId="59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7" fillId="32" borderId="10" xfId="0" applyFont="1" applyFill="1" applyBorder="1" applyAlignment="1" applyProtection="1">
      <alignment horizontal="center"/>
      <protection/>
    </xf>
    <xf numFmtId="49" fontId="9" fillId="0" borderId="42" xfId="0" applyNumberFormat="1" applyFont="1" applyBorder="1" applyAlignment="1">
      <alignment horizontal="left" vertical="center"/>
    </xf>
    <xf numFmtId="0" fontId="6" fillId="0" borderId="53" xfId="0" applyNumberFormat="1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 horizontal="center"/>
      <protection locked="0"/>
    </xf>
    <xf numFmtId="0" fontId="6" fillId="0" borderId="50" xfId="0" applyFont="1" applyBorder="1" applyAlignment="1" applyProtection="1">
      <alignment horizontal="center"/>
      <protection locked="0"/>
    </xf>
    <xf numFmtId="0" fontId="6" fillId="0" borderId="62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 horizontal="center"/>
      <protection locked="0"/>
    </xf>
    <xf numFmtId="0" fontId="6" fillId="0" borderId="63" xfId="0" applyNumberFormat="1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42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6" fillId="0" borderId="42" xfId="0" applyFont="1" applyBorder="1" applyAlignment="1" applyProtection="1">
      <alignment horizontal="center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/>
      <protection/>
    </xf>
    <xf numFmtId="0" fontId="10" fillId="0" borderId="13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11" fillId="0" borderId="13" xfId="0" applyNumberFormat="1" applyFont="1" applyBorder="1" applyAlignment="1">
      <alignment horizontal="left" vertical="center"/>
    </xf>
    <xf numFmtId="0" fontId="11" fillId="0" borderId="12" xfId="0" applyNumberFormat="1" applyFont="1" applyBorder="1" applyAlignment="1">
      <alignment horizontal="left" vertical="center"/>
    </xf>
    <xf numFmtId="0" fontId="19" fillId="0" borderId="0" xfId="0" applyFont="1" applyBorder="1" applyAlignment="1" applyProtection="1">
      <alignment horizontal="left"/>
      <protection/>
    </xf>
    <xf numFmtId="0" fontId="9" fillId="0" borderId="42" xfId="0" applyNumberFormat="1" applyFont="1" applyBorder="1" applyAlignment="1">
      <alignment horizontal="left" vertical="center"/>
    </xf>
    <xf numFmtId="1" fontId="4" fillId="0" borderId="17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48" xfId="0" applyNumberFormat="1" applyFont="1" applyBorder="1" applyAlignment="1">
      <alignment horizontal="center"/>
    </xf>
    <xf numFmtId="0" fontId="9" fillId="0" borderId="27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left" vertical="center"/>
    </xf>
    <xf numFmtId="0" fontId="9" fillId="0" borderId="40" xfId="0" applyNumberFormat="1" applyFont="1" applyBorder="1" applyAlignment="1">
      <alignment horizontal="left" vertical="center"/>
    </xf>
    <xf numFmtId="0" fontId="11" fillId="0" borderId="35" xfId="0" applyNumberFormat="1" applyFont="1" applyBorder="1" applyAlignment="1" applyProtection="1">
      <alignment horizontal="left"/>
      <protection/>
    </xf>
    <xf numFmtId="0" fontId="11" fillId="0" borderId="62" xfId="0" applyNumberFormat="1" applyFont="1" applyBorder="1" applyAlignment="1" applyProtection="1">
      <alignment horizontal="left"/>
      <protection/>
    </xf>
    <xf numFmtId="0" fontId="11" fillId="0" borderId="63" xfId="0" applyNumberFormat="1" applyFont="1" applyBorder="1" applyAlignment="1" applyProtection="1">
      <alignment horizontal="left"/>
      <protection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" fontId="5" fillId="0" borderId="5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" fillId="0" borderId="14" xfId="0" applyFont="1" applyBorder="1" applyAlignment="1" applyProtection="1">
      <alignment horizontal="center"/>
      <protection/>
    </xf>
    <xf numFmtId="0" fontId="0" fillId="0" borderId="22" xfId="0" applyFont="1" applyBorder="1" applyAlignment="1">
      <alignment horizontal="center"/>
    </xf>
    <xf numFmtId="49" fontId="1" fillId="0" borderId="39" xfId="0" applyNumberFormat="1" applyFont="1" applyBorder="1" applyAlignment="1">
      <alignment horizontal="center" vertical="center" wrapText="1"/>
    </xf>
    <xf numFmtId="0" fontId="1" fillId="0" borderId="39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/>
    </xf>
    <xf numFmtId="49" fontId="11" fillId="0" borderId="4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0" fillId="0" borderId="42" xfId="0" applyNumberFormat="1" applyFont="1" applyBorder="1" applyAlignment="1">
      <alignment horizontal="left" vertical="center"/>
    </xf>
    <xf numFmtId="0" fontId="0" fillId="0" borderId="41" xfId="0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left" vertical="center"/>
    </xf>
    <xf numFmtId="49" fontId="10" fillId="0" borderId="42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/>
    </xf>
    <xf numFmtId="0" fontId="5" fillId="0" borderId="64" xfId="0" applyFont="1" applyBorder="1" applyAlignment="1" applyProtection="1">
      <alignment horizont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8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center"/>
    </xf>
    <xf numFmtId="0" fontId="10" fillId="0" borderId="26" xfId="0" applyNumberFormat="1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65" xfId="0" applyFont="1" applyBorder="1" applyAlignment="1">
      <alignment/>
    </xf>
    <xf numFmtId="14" fontId="0" fillId="0" borderId="27" xfId="0" applyNumberFormat="1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0" fillId="0" borderId="67" xfId="0" applyBorder="1" applyAlignment="1">
      <alignment horizontal="left" vertical="center" indent="1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14" fontId="0" fillId="0" borderId="13" xfId="0" applyNumberFormat="1" applyBorder="1" applyAlignment="1">
      <alignment horizontal="left" vertical="center" indent="1"/>
    </xf>
    <xf numFmtId="0" fontId="0" fillId="0" borderId="70" xfId="0" applyBorder="1" applyAlignment="1">
      <alignment horizontal="left" vertical="center" indent="1"/>
    </xf>
    <xf numFmtId="0" fontId="0" fillId="0" borderId="71" xfId="0" applyBorder="1" applyAlignment="1">
      <alignment horizontal="left" vertical="center" indent="1"/>
    </xf>
    <xf numFmtId="0" fontId="0" fillId="0" borderId="35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6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14" fontId="0" fillId="0" borderId="0" xfId="0" applyNumberFormat="1" applyBorder="1" applyAlignment="1">
      <alignment horizontal="left" indent="1"/>
    </xf>
    <xf numFmtId="14" fontId="0" fillId="0" borderId="36" xfId="0" applyNumberFormat="1" applyBorder="1" applyAlignment="1">
      <alignment horizontal="left" indent="1"/>
    </xf>
    <xf numFmtId="0" fontId="0" fillId="0" borderId="0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4" fontId="0" fillId="0" borderId="72" xfId="0" applyNumberFormat="1" applyFont="1" applyBorder="1" applyAlignment="1">
      <alignment horizontal="left" indent="1"/>
    </xf>
    <xf numFmtId="14" fontId="0" fillId="0" borderId="45" xfId="0" applyNumberFormat="1" applyFont="1" applyBorder="1" applyAlignment="1">
      <alignment horizontal="left" indent="1"/>
    </xf>
    <xf numFmtId="0" fontId="0" fillId="0" borderId="44" xfId="0" applyBorder="1" applyAlignment="1">
      <alignment horizontal="left"/>
    </xf>
    <xf numFmtId="0" fontId="0" fillId="0" borderId="72" xfId="0" applyBorder="1" applyAlignment="1">
      <alignment horizontal="left"/>
    </xf>
    <xf numFmtId="0" fontId="0" fillId="0" borderId="51" xfId="0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  <xf numFmtId="0" fontId="1" fillId="0" borderId="70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0" fillId="0" borderId="73" xfId="0" applyBorder="1" applyAlignment="1">
      <alignment horizontal="left"/>
    </xf>
    <xf numFmtId="0" fontId="17" fillId="0" borderId="12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72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55" xfId="0" applyFont="1" applyBorder="1" applyAlignment="1">
      <alignment horizontal="left" vertical="center"/>
    </xf>
    <xf numFmtId="0" fontId="0" fillId="0" borderId="75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34" borderId="13" xfId="0" applyFill="1" applyBorder="1" applyAlignment="1" applyProtection="1">
      <alignment horizontal="center"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8" fillId="0" borderId="48" xfId="0" applyFont="1" applyBorder="1" applyAlignment="1" applyProtection="1">
      <alignment horizontal="center" wrapText="1"/>
      <protection/>
    </xf>
    <xf numFmtId="0" fontId="18" fillId="0" borderId="25" xfId="0" applyFont="1" applyBorder="1" applyAlignment="1" applyProtection="1">
      <alignment horizontal="center" wrapText="1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 horizontal="center"/>
      <protection/>
    </xf>
    <xf numFmtId="0" fontId="0" fillId="0" borderId="5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28" xfId="0" applyBorder="1" applyAlignment="1">
      <alignment/>
    </xf>
    <xf numFmtId="0" fontId="0" fillId="0" borderId="44" xfId="0" applyBorder="1" applyAlignment="1" applyProtection="1">
      <alignment horizontal="center"/>
      <protection/>
    </xf>
    <xf numFmtId="0" fontId="0" fillId="0" borderId="72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indexed="10"/>
      </font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rgb="FFFF0000"/>
      </font>
      <border/>
    </dxf>
    <dxf>
      <font>
        <strike val="0"/>
        <color rgb="FFFF000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2"/>
  <sheetViews>
    <sheetView tabSelected="1" zoomScale="145" zoomScaleNormal="145" zoomScalePageLayoutView="0" workbookViewId="0" topLeftCell="A1">
      <selection activeCell="C8" sqref="C8:M8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9.625" style="0" customWidth="1"/>
    <col min="4" max="4" width="11.75390625" style="0" bestFit="1" customWidth="1"/>
    <col min="5" max="5" width="7.875" style="0" customWidth="1"/>
    <col min="6" max="6" width="7.875" style="0" bestFit="1" customWidth="1"/>
    <col min="7" max="10" width="4.75390625" style="0" customWidth="1"/>
    <col min="11" max="11" width="6.875" style="0" customWidth="1"/>
    <col min="12" max="12" width="6.125" style="0" bestFit="1" customWidth="1"/>
    <col min="13" max="13" width="10.00390625" style="0" bestFit="1" customWidth="1"/>
  </cols>
  <sheetData>
    <row r="1" spans="1:13" ht="27.75" customHeight="1" thickBot="1">
      <c r="A1" s="214" t="s">
        <v>28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60" t="s">
        <v>29</v>
      </c>
    </row>
    <row r="2" spans="1:13" ht="12.75">
      <c r="A2" s="250" t="s">
        <v>3</v>
      </c>
      <c r="B2" s="242"/>
      <c r="C2" s="242"/>
      <c r="D2" s="242" t="s">
        <v>6</v>
      </c>
      <c r="E2" s="242"/>
      <c r="F2" s="242"/>
      <c r="G2" s="242" t="s">
        <v>35</v>
      </c>
      <c r="H2" s="242"/>
      <c r="I2" s="242"/>
      <c r="J2" s="242"/>
      <c r="K2" s="242"/>
      <c r="L2" s="242"/>
      <c r="M2" s="48" t="s">
        <v>7</v>
      </c>
    </row>
    <row r="3" spans="1:13" ht="37.5" customHeight="1">
      <c r="A3" s="251" t="str">
        <f>DRUŽSTVA!A3</f>
        <v> POHÁR 
VELITELE POSÁDKY</v>
      </c>
      <c r="B3" s="252"/>
      <c r="C3" s="253"/>
      <c r="D3" s="255">
        <f>DRUŽSTVA!D3</f>
        <v>2024</v>
      </c>
      <c r="E3" s="255"/>
      <c r="F3" s="255"/>
      <c r="G3" s="243" t="str">
        <f>DRUŽSTVA!G3</f>
        <v>Velitel posádky J. Hradec
VÚ 6069 a KVZ Fruko J. Hradec</v>
      </c>
      <c r="H3" s="244"/>
      <c r="I3" s="244"/>
      <c r="J3" s="244"/>
      <c r="K3" s="244"/>
      <c r="L3" s="245"/>
      <c r="M3" s="191" t="str">
        <f>DRUŽSTVA!M3</f>
        <v>0811</v>
      </c>
    </row>
    <row r="4" spans="1:13" ht="12.75">
      <c r="A4" s="254" t="s">
        <v>4</v>
      </c>
      <c r="B4" s="249"/>
      <c r="C4" s="246">
        <f>DRUŽSTVA!C4</f>
        <v>45430</v>
      </c>
      <c r="D4" s="246"/>
      <c r="E4" s="246"/>
      <c r="F4" s="247"/>
      <c r="G4" s="248" t="s">
        <v>14</v>
      </c>
      <c r="H4" s="249"/>
      <c r="I4" s="249"/>
      <c r="J4" s="249"/>
      <c r="K4" s="240" t="str">
        <f>DRUŽSTVA!K4</f>
        <v>Ing. V. Brejžek, 1-165</v>
      </c>
      <c r="L4" s="240"/>
      <c r="M4" s="241"/>
    </row>
    <row r="5" spans="1:13" ht="12.75">
      <c r="A5" s="232" t="s">
        <v>5</v>
      </c>
      <c r="B5" s="233"/>
      <c r="C5" s="238" t="str">
        <f>DRUŽSTVA!C5</f>
        <v>Střelnice Lomy</v>
      </c>
      <c r="D5" s="238"/>
      <c r="E5" s="238"/>
      <c r="F5" s="239"/>
      <c r="G5" s="223" t="s">
        <v>15</v>
      </c>
      <c r="H5" s="224"/>
      <c r="I5" s="224"/>
      <c r="J5" s="224"/>
      <c r="K5" s="215" t="s">
        <v>235</v>
      </c>
      <c r="L5" s="216"/>
      <c r="M5" s="217"/>
    </row>
    <row r="6" spans="1:13" ht="12.75">
      <c r="A6" s="227" t="s">
        <v>16</v>
      </c>
      <c r="B6" s="228"/>
      <c r="C6" s="229" t="str">
        <f>DRUŽSTVA!C6</f>
        <v>Střelba z velkorážové pistole, terč 77/P na 25 m, 15 ran</v>
      </c>
      <c r="D6" s="230"/>
      <c r="E6" s="230"/>
      <c r="F6" s="230"/>
      <c r="G6" s="230"/>
      <c r="H6" s="230"/>
      <c r="I6" s="230"/>
      <c r="J6" s="230"/>
      <c r="K6" s="230"/>
      <c r="L6" s="230"/>
      <c r="M6" s="231"/>
    </row>
    <row r="7" spans="1:13" ht="12.75">
      <c r="A7" s="227" t="s">
        <v>17</v>
      </c>
      <c r="B7" s="228"/>
      <c r="C7" s="229" t="str">
        <f>DRUŽSTVA!C7</f>
        <v>Střelba z útočné pušky CZ BREN 2, terč 135P1 (redukovaný) na 50 m, 10 ran vleže</v>
      </c>
      <c r="D7" s="230"/>
      <c r="E7" s="230"/>
      <c r="F7" s="230"/>
      <c r="G7" s="230"/>
      <c r="H7" s="230"/>
      <c r="I7" s="230"/>
      <c r="J7" s="230"/>
      <c r="K7" s="230"/>
      <c r="L7" s="230"/>
      <c r="M7" s="231"/>
    </row>
    <row r="8" spans="1:13" ht="12.75">
      <c r="A8" s="227" t="s">
        <v>18</v>
      </c>
      <c r="B8" s="228"/>
      <c r="C8" s="229" t="str">
        <f>DRUŽSTVA!C8</f>
        <v>Akční střelba družstva na sestavu 30 papírových terčů od 5 do 25 m</v>
      </c>
      <c r="D8" s="230"/>
      <c r="E8" s="230"/>
      <c r="F8" s="230"/>
      <c r="G8" s="230"/>
      <c r="H8" s="230"/>
      <c r="I8" s="230"/>
      <c r="J8" s="230"/>
      <c r="K8" s="230"/>
      <c r="L8" s="230"/>
      <c r="M8" s="231"/>
    </row>
    <row r="9" spans="1:13" ht="12.75">
      <c r="A9" s="227" t="s">
        <v>19</v>
      </c>
      <c r="B9" s="228"/>
      <c r="C9" s="229" t="str">
        <f>DRUŽSTVA!C9</f>
        <v>Hod granátem na cíl (5x)</v>
      </c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3" ht="13.5" thickBot="1">
      <c r="A10" s="236"/>
      <c r="B10" s="237"/>
      <c r="C10" s="218"/>
      <c r="D10" s="219"/>
      <c r="E10" s="219"/>
      <c r="F10" s="219"/>
      <c r="G10" s="219"/>
      <c r="H10" s="219"/>
      <c r="I10" s="219"/>
      <c r="J10" s="219"/>
      <c r="K10" s="219"/>
      <c r="L10" s="219"/>
      <c r="M10" s="220"/>
    </row>
    <row r="11" spans="1:13" ht="6.75" customHeight="1" thickBot="1">
      <c r="A11" s="6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2.75" customHeight="1">
      <c r="A12" s="26" t="s">
        <v>10</v>
      </c>
      <c r="B12" s="234" t="s">
        <v>8</v>
      </c>
      <c r="C12" s="234"/>
      <c r="D12" s="221" t="s">
        <v>2</v>
      </c>
      <c r="E12" s="44" t="s">
        <v>0</v>
      </c>
      <c r="F12" s="55" t="s">
        <v>0</v>
      </c>
      <c r="G12" s="225" t="s">
        <v>9</v>
      </c>
      <c r="H12" s="226"/>
      <c r="I12" s="226"/>
      <c r="J12" s="226"/>
      <c r="K12" s="51"/>
      <c r="L12" s="221" t="s">
        <v>13</v>
      </c>
      <c r="M12" s="48" t="s">
        <v>40</v>
      </c>
    </row>
    <row r="13" spans="1:13" ht="12.75" customHeight="1" thickBot="1">
      <c r="A13" s="30" t="s">
        <v>0</v>
      </c>
      <c r="B13" s="235"/>
      <c r="C13" s="235"/>
      <c r="D13" s="222"/>
      <c r="E13" s="45" t="s">
        <v>11</v>
      </c>
      <c r="F13" s="56" t="s">
        <v>26</v>
      </c>
      <c r="G13" s="42">
        <v>1</v>
      </c>
      <c r="H13" s="43">
        <v>2</v>
      </c>
      <c r="I13" s="43"/>
      <c r="J13" s="52">
        <v>4</v>
      </c>
      <c r="K13" s="31" t="s">
        <v>12</v>
      </c>
      <c r="L13" s="222"/>
      <c r="M13" s="53" t="s">
        <v>218</v>
      </c>
    </row>
    <row r="14" spans="1:13" ht="12.75">
      <c r="A14" s="49">
        <v>54</v>
      </c>
      <c r="B14" s="197" t="s">
        <v>88</v>
      </c>
      <c r="C14" s="50"/>
      <c r="D14" s="81" t="s">
        <v>219</v>
      </c>
      <c r="E14" s="100"/>
      <c r="F14" s="198">
        <v>18</v>
      </c>
      <c r="G14" s="46">
        <v>134</v>
      </c>
      <c r="H14" s="172">
        <v>95</v>
      </c>
      <c r="I14" s="47"/>
      <c r="J14" s="172">
        <v>17</v>
      </c>
      <c r="K14" s="199">
        <v>246</v>
      </c>
      <c r="L14" s="66">
        <v>1</v>
      </c>
      <c r="M14" s="59" t="s">
        <v>216</v>
      </c>
    </row>
    <row r="15" spans="1:13" ht="12.75">
      <c r="A15" s="28">
        <v>72</v>
      </c>
      <c r="B15" s="163" t="s">
        <v>102</v>
      </c>
      <c r="C15" s="34"/>
      <c r="D15" s="79" t="s">
        <v>220</v>
      </c>
      <c r="E15" s="91"/>
      <c r="F15" s="96">
        <v>24</v>
      </c>
      <c r="G15" s="38">
        <v>131</v>
      </c>
      <c r="H15" s="170">
        <v>84</v>
      </c>
      <c r="I15" s="39"/>
      <c r="J15" s="170">
        <v>25</v>
      </c>
      <c r="K15" s="200">
        <v>240</v>
      </c>
      <c r="L15" s="54">
        <v>2</v>
      </c>
      <c r="M15" s="59" t="s">
        <v>216</v>
      </c>
    </row>
    <row r="16" spans="1:13" ht="12.75">
      <c r="A16" s="28">
        <v>47</v>
      </c>
      <c r="B16" s="212" t="s">
        <v>184</v>
      </c>
      <c r="C16" s="213"/>
      <c r="D16" s="79" t="s">
        <v>221</v>
      </c>
      <c r="E16" s="91"/>
      <c r="F16" s="96">
        <v>16</v>
      </c>
      <c r="G16" s="38">
        <v>124</v>
      </c>
      <c r="H16" s="170">
        <v>93</v>
      </c>
      <c r="I16" s="39"/>
      <c r="J16" s="170">
        <v>23</v>
      </c>
      <c r="K16" s="200">
        <v>240</v>
      </c>
      <c r="L16" s="54">
        <v>3</v>
      </c>
      <c r="M16" s="57" t="s">
        <v>215</v>
      </c>
    </row>
    <row r="17" spans="1:13" ht="12.75">
      <c r="A17" s="28">
        <v>39</v>
      </c>
      <c r="B17" s="163" t="s">
        <v>150</v>
      </c>
      <c r="C17" s="34"/>
      <c r="D17" s="79" t="s">
        <v>222</v>
      </c>
      <c r="E17" s="91"/>
      <c r="F17" s="96">
        <v>13</v>
      </c>
      <c r="G17" s="38">
        <v>129</v>
      </c>
      <c r="H17" s="170">
        <v>97</v>
      </c>
      <c r="I17" s="39"/>
      <c r="J17" s="170">
        <v>11</v>
      </c>
      <c r="K17" s="200">
        <v>237</v>
      </c>
      <c r="L17" s="54">
        <v>4</v>
      </c>
      <c r="M17" s="57" t="s">
        <v>214</v>
      </c>
    </row>
    <row r="18" spans="1:13" ht="12.75">
      <c r="A18" s="28">
        <v>83</v>
      </c>
      <c r="B18" s="163" t="s">
        <v>107</v>
      </c>
      <c r="C18" s="34"/>
      <c r="D18" s="79" t="s">
        <v>223</v>
      </c>
      <c r="E18" s="91"/>
      <c r="F18" s="96">
        <v>28</v>
      </c>
      <c r="G18" s="38">
        <v>132</v>
      </c>
      <c r="H18" s="170">
        <v>93</v>
      </c>
      <c r="I18" s="39"/>
      <c r="J18" s="170">
        <v>11</v>
      </c>
      <c r="K18" s="200">
        <v>236</v>
      </c>
      <c r="L18" s="54">
        <v>5</v>
      </c>
      <c r="M18" s="59" t="s">
        <v>216</v>
      </c>
    </row>
    <row r="19" spans="1:13" ht="12.75">
      <c r="A19" s="28">
        <v>62</v>
      </c>
      <c r="B19" s="163" t="s">
        <v>95</v>
      </c>
      <c r="C19" s="34"/>
      <c r="D19" s="79" t="s">
        <v>224</v>
      </c>
      <c r="E19" s="91"/>
      <c r="F19" s="96">
        <v>21</v>
      </c>
      <c r="G19" s="38">
        <v>125</v>
      </c>
      <c r="H19" s="170">
        <v>88</v>
      </c>
      <c r="I19" s="39"/>
      <c r="J19" s="170">
        <v>23</v>
      </c>
      <c r="K19" s="200">
        <v>236</v>
      </c>
      <c r="L19" s="54">
        <v>6</v>
      </c>
      <c r="M19" s="57" t="s">
        <v>214</v>
      </c>
    </row>
    <row r="20" spans="1:13" ht="12.75">
      <c r="A20" s="28">
        <v>61</v>
      </c>
      <c r="B20" s="163" t="s">
        <v>94</v>
      </c>
      <c r="C20" s="34"/>
      <c r="D20" s="79" t="s">
        <v>224</v>
      </c>
      <c r="E20" s="91"/>
      <c r="F20" s="96">
        <v>21</v>
      </c>
      <c r="G20" s="38">
        <v>135</v>
      </c>
      <c r="H20" s="170">
        <v>81</v>
      </c>
      <c r="I20" s="39"/>
      <c r="J20" s="170">
        <v>19</v>
      </c>
      <c r="K20" s="200">
        <v>235</v>
      </c>
      <c r="L20" s="54">
        <v>7</v>
      </c>
      <c r="M20" s="59" t="s">
        <v>216</v>
      </c>
    </row>
    <row r="21" spans="1:13" ht="12.75">
      <c r="A21" s="28">
        <v>44</v>
      </c>
      <c r="B21" s="163" t="s">
        <v>81</v>
      </c>
      <c r="C21" s="34"/>
      <c r="D21" s="32" t="s">
        <v>222</v>
      </c>
      <c r="E21" s="32"/>
      <c r="F21" s="95">
        <v>15</v>
      </c>
      <c r="G21" s="38">
        <v>122</v>
      </c>
      <c r="H21" s="170">
        <v>88</v>
      </c>
      <c r="I21" s="39"/>
      <c r="J21" s="170">
        <v>23</v>
      </c>
      <c r="K21" s="200">
        <v>233</v>
      </c>
      <c r="L21" s="54">
        <v>8</v>
      </c>
      <c r="M21" s="57" t="s">
        <v>215</v>
      </c>
    </row>
    <row r="22" spans="1:13" ht="12.75">
      <c r="A22" s="28">
        <v>4</v>
      </c>
      <c r="B22" s="163" t="s">
        <v>133</v>
      </c>
      <c r="C22" s="34"/>
      <c r="D22" s="79" t="s">
        <v>225</v>
      </c>
      <c r="E22" s="91"/>
      <c r="F22" s="96">
        <v>2</v>
      </c>
      <c r="G22" s="38">
        <v>122</v>
      </c>
      <c r="H22" s="170">
        <v>90</v>
      </c>
      <c r="I22" s="39"/>
      <c r="J22" s="170">
        <v>19</v>
      </c>
      <c r="K22" s="200">
        <v>231</v>
      </c>
      <c r="L22" s="54">
        <v>9</v>
      </c>
      <c r="M22" s="57" t="s">
        <v>215</v>
      </c>
    </row>
    <row r="23" spans="1:13" ht="12.75">
      <c r="A23" s="28">
        <v>37</v>
      </c>
      <c r="B23" s="163" t="s">
        <v>78</v>
      </c>
      <c r="C23" s="34"/>
      <c r="D23" s="79" t="s">
        <v>222</v>
      </c>
      <c r="E23" s="91"/>
      <c r="F23" s="96">
        <v>13</v>
      </c>
      <c r="G23" s="38">
        <v>118</v>
      </c>
      <c r="H23" s="170">
        <v>90</v>
      </c>
      <c r="I23" s="39"/>
      <c r="J23" s="170">
        <v>17</v>
      </c>
      <c r="K23" s="200">
        <v>225</v>
      </c>
      <c r="L23" s="54">
        <v>10</v>
      </c>
      <c r="M23" s="57" t="s">
        <v>215</v>
      </c>
    </row>
    <row r="24" spans="1:13" ht="12.75">
      <c r="A24" s="28">
        <v>24</v>
      </c>
      <c r="B24" s="163" t="s">
        <v>148</v>
      </c>
      <c r="C24" s="34"/>
      <c r="D24" s="79" t="s">
        <v>166</v>
      </c>
      <c r="E24" s="91"/>
      <c r="F24" s="96">
        <v>8</v>
      </c>
      <c r="G24" s="38">
        <v>120</v>
      </c>
      <c r="H24" s="170">
        <v>93</v>
      </c>
      <c r="I24" s="39"/>
      <c r="J24" s="170">
        <v>10</v>
      </c>
      <c r="K24" s="200">
        <v>223</v>
      </c>
      <c r="L24" s="54">
        <v>11</v>
      </c>
      <c r="M24" s="57" t="s">
        <v>215</v>
      </c>
    </row>
    <row r="25" spans="1:13" ht="12.75">
      <c r="A25" s="28">
        <v>31</v>
      </c>
      <c r="B25" s="163" t="s">
        <v>72</v>
      </c>
      <c r="C25" s="34"/>
      <c r="D25" s="79" t="s">
        <v>226</v>
      </c>
      <c r="E25" s="89"/>
      <c r="F25" s="96">
        <v>11</v>
      </c>
      <c r="G25" s="38">
        <v>135</v>
      </c>
      <c r="H25" s="170">
        <v>79</v>
      </c>
      <c r="I25" s="39"/>
      <c r="J25" s="170">
        <v>8</v>
      </c>
      <c r="K25" s="200">
        <v>222</v>
      </c>
      <c r="L25" s="54">
        <v>12</v>
      </c>
      <c r="M25" s="59" t="s">
        <v>216</v>
      </c>
    </row>
    <row r="26" spans="1:13" ht="12.75">
      <c r="A26" s="28">
        <v>46</v>
      </c>
      <c r="B26" s="163" t="s">
        <v>82</v>
      </c>
      <c r="C26" s="34"/>
      <c r="D26" s="79" t="s">
        <v>221</v>
      </c>
      <c r="E26" s="89"/>
      <c r="F26" s="96">
        <v>16</v>
      </c>
      <c r="G26" s="38">
        <v>126</v>
      </c>
      <c r="H26" s="170">
        <v>77</v>
      </c>
      <c r="I26" s="39"/>
      <c r="J26" s="170">
        <v>19</v>
      </c>
      <c r="K26" s="200">
        <v>222</v>
      </c>
      <c r="L26" s="54">
        <v>13</v>
      </c>
      <c r="M26" s="57" t="s">
        <v>214</v>
      </c>
    </row>
    <row r="27" spans="1:13" ht="12.75">
      <c r="A27" s="28">
        <v>53</v>
      </c>
      <c r="B27" s="163" t="s">
        <v>118</v>
      </c>
      <c r="C27" s="34"/>
      <c r="D27" s="79" t="s">
        <v>219</v>
      </c>
      <c r="E27" s="89"/>
      <c r="F27" s="96">
        <v>18</v>
      </c>
      <c r="G27" s="38">
        <v>119</v>
      </c>
      <c r="H27" s="170">
        <v>88</v>
      </c>
      <c r="I27" s="39"/>
      <c r="J27" s="170">
        <v>15</v>
      </c>
      <c r="K27" s="200">
        <v>222</v>
      </c>
      <c r="L27" s="54">
        <v>14</v>
      </c>
      <c r="M27" s="57" t="s">
        <v>215</v>
      </c>
    </row>
    <row r="28" spans="1:13" ht="12.75">
      <c r="A28" s="28">
        <v>35</v>
      </c>
      <c r="B28" s="163" t="s">
        <v>76</v>
      </c>
      <c r="C28" s="34"/>
      <c r="D28" s="79" t="s">
        <v>222</v>
      </c>
      <c r="E28" s="89"/>
      <c r="F28" s="96">
        <v>12</v>
      </c>
      <c r="G28" s="38">
        <v>114</v>
      </c>
      <c r="H28" s="170">
        <v>88</v>
      </c>
      <c r="I28" s="39"/>
      <c r="J28" s="170">
        <v>19</v>
      </c>
      <c r="K28" s="200">
        <v>221</v>
      </c>
      <c r="L28" s="54">
        <v>15</v>
      </c>
      <c r="M28" s="57" t="s">
        <v>182</v>
      </c>
    </row>
    <row r="29" spans="1:13" ht="12.75">
      <c r="A29" s="28">
        <v>12</v>
      </c>
      <c r="B29" s="163" t="s">
        <v>140</v>
      </c>
      <c r="C29" s="34"/>
      <c r="D29" s="79" t="s">
        <v>163</v>
      </c>
      <c r="E29" s="89"/>
      <c r="F29" s="96">
        <v>4</v>
      </c>
      <c r="G29" s="38">
        <v>113</v>
      </c>
      <c r="H29" s="170">
        <v>93</v>
      </c>
      <c r="I29" s="39"/>
      <c r="J29" s="170">
        <v>13</v>
      </c>
      <c r="K29" s="200">
        <v>219</v>
      </c>
      <c r="L29" s="54">
        <v>16</v>
      </c>
      <c r="M29" s="57" t="s">
        <v>182</v>
      </c>
    </row>
    <row r="30" spans="1:13" ht="12.75">
      <c r="A30" s="28">
        <v>82</v>
      </c>
      <c r="B30" s="163" t="s">
        <v>159</v>
      </c>
      <c r="C30" s="34"/>
      <c r="D30" s="79" t="s">
        <v>223</v>
      </c>
      <c r="E30" s="89"/>
      <c r="F30" s="96">
        <v>28</v>
      </c>
      <c r="G30" s="38">
        <v>110</v>
      </c>
      <c r="H30" s="170">
        <v>92</v>
      </c>
      <c r="I30" s="39"/>
      <c r="J30" s="170">
        <v>17</v>
      </c>
      <c r="K30" s="200">
        <v>219</v>
      </c>
      <c r="L30" s="54">
        <v>17</v>
      </c>
      <c r="M30" s="57" t="s">
        <v>182</v>
      </c>
    </row>
    <row r="31" spans="1:13" ht="12.75">
      <c r="A31" s="28">
        <v>70</v>
      </c>
      <c r="B31" s="163" t="s">
        <v>101</v>
      </c>
      <c r="C31" s="34"/>
      <c r="D31" s="79" t="s">
        <v>220</v>
      </c>
      <c r="E31" s="89"/>
      <c r="F31" s="96">
        <v>24</v>
      </c>
      <c r="G31" s="38">
        <v>115</v>
      </c>
      <c r="H31" s="170">
        <v>87</v>
      </c>
      <c r="I31" s="39"/>
      <c r="J31" s="170">
        <v>16</v>
      </c>
      <c r="K31" s="200">
        <v>218</v>
      </c>
      <c r="L31" s="54">
        <v>18</v>
      </c>
      <c r="M31" s="57" t="s">
        <v>182</v>
      </c>
    </row>
    <row r="32" spans="1:13" ht="12.75">
      <c r="A32" s="28">
        <v>78</v>
      </c>
      <c r="B32" s="163" t="s">
        <v>106</v>
      </c>
      <c r="C32" s="34"/>
      <c r="D32" s="32" t="s">
        <v>221</v>
      </c>
      <c r="E32" s="90"/>
      <c r="F32" s="95">
        <v>26</v>
      </c>
      <c r="G32" s="38">
        <v>113</v>
      </c>
      <c r="H32" s="170">
        <v>90</v>
      </c>
      <c r="I32" s="39"/>
      <c r="J32" s="170">
        <v>14</v>
      </c>
      <c r="K32" s="200">
        <v>217</v>
      </c>
      <c r="L32" s="54">
        <v>19</v>
      </c>
      <c r="M32" s="57" t="s">
        <v>182</v>
      </c>
    </row>
    <row r="33" spans="1:13" ht="12.75">
      <c r="A33" s="28">
        <v>57</v>
      </c>
      <c r="B33" s="163" t="s">
        <v>91</v>
      </c>
      <c r="C33" s="34"/>
      <c r="D33" s="79" t="s">
        <v>227</v>
      </c>
      <c r="E33" s="89"/>
      <c r="F33" s="96">
        <v>19</v>
      </c>
      <c r="G33" s="38">
        <v>110</v>
      </c>
      <c r="H33" s="170">
        <v>92</v>
      </c>
      <c r="I33" s="39"/>
      <c r="J33" s="170">
        <v>15</v>
      </c>
      <c r="K33" s="200">
        <v>217</v>
      </c>
      <c r="L33" s="54">
        <v>20</v>
      </c>
      <c r="M33" s="57" t="s">
        <v>182</v>
      </c>
    </row>
    <row r="34" spans="1:13" ht="12.75">
      <c r="A34" s="28">
        <v>25</v>
      </c>
      <c r="B34" s="163" t="s">
        <v>149</v>
      </c>
      <c r="C34" s="34"/>
      <c r="D34" s="32" t="s">
        <v>228</v>
      </c>
      <c r="E34" s="90"/>
      <c r="F34" s="95">
        <v>9</v>
      </c>
      <c r="G34" s="38">
        <v>105</v>
      </c>
      <c r="H34" s="170">
        <v>95</v>
      </c>
      <c r="I34" s="39"/>
      <c r="J34" s="170">
        <v>17</v>
      </c>
      <c r="K34" s="200">
        <v>217</v>
      </c>
      <c r="L34" s="54">
        <v>21</v>
      </c>
      <c r="M34" s="57" t="s">
        <v>182</v>
      </c>
    </row>
    <row r="35" spans="1:13" ht="12.75">
      <c r="A35" s="28">
        <v>92</v>
      </c>
      <c r="B35" s="163" t="s">
        <v>114</v>
      </c>
      <c r="C35" s="34"/>
      <c r="D35" s="79" t="s">
        <v>219</v>
      </c>
      <c r="E35" s="89"/>
      <c r="F35" s="96">
        <v>31</v>
      </c>
      <c r="G35" s="38">
        <v>126</v>
      </c>
      <c r="H35" s="170">
        <v>75</v>
      </c>
      <c r="I35" s="39"/>
      <c r="J35" s="170">
        <v>15</v>
      </c>
      <c r="K35" s="200">
        <v>216</v>
      </c>
      <c r="L35" s="54">
        <v>22</v>
      </c>
      <c r="M35" s="57" t="s">
        <v>214</v>
      </c>
    </row>
    <row r="36" spans="1:13" ht="12.75">
      <c r="A36" s="28">
        <v>88</v>
      </c>
      <c r="B36" s="163" t="s">
        <v>112</v>
      </c>
      <c r="C36" s="34"/>
      <c r="D36" s="79" t="s">
        <v>226</v>
      </c>
      <c r="E36" s="89"/>
      <c r="F36" s="96">
        <v>30</v>
      </c>
      <c r="G36" s="38">
        <v>110</v>
      </c>
      <c r="H36" s="170">
        <v>89</v>
      </c>
      <c r="I36" s="39"/>
      <c r="J36" s="170">
        <v>17</v>
      </c>
      <c r="K36" s="200">
        <v>216</v>
      </c>
      <c r="L36" s="54">
        <v>23</v>
      </c>
      <c r="M36" s="57" t="s">
        <v>182</v>
      </c>
    </row>
    <row r="37" spans="1:13" ht="12.75">
      <c r="A37" s="28">
        <v>19</v>
      </c>
      <c r="B37" s="163" t="s">
        <v>143</v>
      </c>
      <c r="C37" s="34"/>
      <c r="D37" s="79" t="s">
        <v>165</v>
      </c>
      <c r="E37" s="89"/>
      <c r="F37" s="96">
        <v>7</v>
      </c>
      <c r="G37" s="38">
        <v>123</v>
      </c>
      <c r="H37" s="170">
        <v>74</v>
      </c>
      <c r="I37" s="39"/>
      <c r="J37" s="170">
        <v>18</v>
      </c>
      <c r="K37" s="200">
        <v>215</v>
      </c>
      <c r="L37" s="54">
        <v>24</v>
      </c>
      <c r="M37" s="57" t="s">
        <v>215</v>
      </c>
    </row>
    <row r="38" spans="1:13" ht="12.75">
      <c r="A38" s="28">
        <v>30</v>
      </c>
      <c r="B38" s="163" t="s">
        <v>71</v>
      </c>
      <c r="C38" s="34"/>
      <c r="D38" s="32" t="s">
        <v>229</v>
      </c>
      <c r="E38" s="90"/>
      <c r="F38" s="95">
        <v>10</v>
      </c>
      <c r="G38" s="38">
        <v>118</v>
      </c>
      <c r="H38" s="170">
        <v>78</v>
      </c>
      <c r="I38" s="39"/>
      <c r="J38" s="170">
        <v>19</v>
      </c>
      <c r="K38" s="200">
        <v>215</v>
      </c>
      <c r="L38" s="54">
        <v>25</v>
      </c>
      <c r="M38" s="57" t="s">
        <v>215</v>
      </c>
    </row>
    <row r="39" spans="1:13" ht="12.75">
      <c r="A39" s="28">
        <v>91</v>
      </c>
      <c r="B39" s="163" t="s">
        <v>161</v>
      </c>
      <c r="C39" s="34"/>
      <c r="D39" s="79" t="s">
        <v>219</v>
      </c>
      <c r="E39" s="89"/>
      <c r="F39" s="96">
        <v>31</v>
      </c>
      <c r="G39" s="38">
        <v>114</v>
      </c>
      <c r="H39" s="170">
        <v>84</v>
      </c>
      <c r="I39" s="39"/>
      <c r="J39" s="170">
        <v>17</v>
      </c>
      <c r="K39" s="200">
        <v>215</v>
      </c>
      <c r="L39" s="54">
        <v>26</v>
      </c>
      <c r="M39" s="57" t="s">
        <v>182</v>
      </c>
    </row>
    <row r="40" spans="1:13" ht="12.75">
      <c r="A40" s="28">
        <v>36</v>
      </c>
      <c r="B40" s="163" t="s">
        <v>77</v>
      </c>
      <c r="C40" s="34"/>
      <c r="D40" s="79" t="s">
        <v>222</v>
      </c>
      <c r="E40" s="89"/>
      <c r="F40" s="96">
        <v>12</v>
      </c>
      <c r="G40" s="38">
        <v>115</v>
      </c>
      <c r="H40" s="170">
        <v>81</v>
      </c>
      <c r="I40" s="39"/>
      <c r="J40" s="170">
        <v>17</v>
      </c>
      <c r="K40" s="200">
        <v>213</v>
      </c>
      <c r="L40" s="54">
        <v>27</v>
      </c>
      <c r="M40" s="57" t="s">
        <v>182</v>
      </c>
    </row>
    <row r="41" spans="1:13" ht="12.75">
      <c r="A41" s="28">
        <v>1</v>
      </c>
      <c r="B41" s="163" t="s">
        <v>130</v>
      </c>
      <c r="C41" s="34"/>
      <c r="D41" s="79" t="s">
        <v>230</v>
      </c>
      <c r="E41" s="89"/>
      <c r="F41" s="96">
        <v>1</v>
      </c>
      <c r="G41" s="38">
        <v>124</v>
      </c>
      <c r="H41" s="170">
        <v>67</v>
      </c>
      <c r="I41" s="39"/>
      <c r="J41" s="170">
        <v>19</v>
      </c>
      <c r="K41" s="200">
        <v>210</v>
      </c>
      <c r="L41" s="54">
        <v>28</v>
      </c>
      <c r="M41" s="57" t="s">
        <v>215</v>
      </c>
    </row>
    <row r="42" spans="1:13" ht="12.75">
      <c r="A42" s="28">
        <v>5</v>
      </c>
      <c r="B42" s="163" t="s">
        <v>134</v>
      </c>
      <c r="C42" s="34"/>
      <c r="D42" s="79" t="s">
        <v>225</v>
      </c>
      <c r="E42" s="89"/>
      <c r="F42" s="96">
        <v>2</v>
      </c>
      <c r="G42" s="38">
        <v>115</v>
      </c>
      <c r="H42" s="170">
        <v>82</v>
      </c>
      <c r="I42" s="39"/>
      <c r="J42" s="170">
        <v>12</v>
      </c>
      <c r="K42" s="200">
        <v>209</v>
      </c>
      <c r="L42" s="54">
        <v>29</v>
      </c>
      <c r="M42" s="57" t="s">
        <v>182</v>
      </c>
    </row>
    <row r="43" spans="1:13" ht="12.75">
      <c r="A43" s="28">
        <v>32</v>
      </c>
      <c r="B43" s="163" t="s">
        <v>73</v>
      </c>
      <c r="C43" s="34"/>
      <c r="D43" s="79" t="s">
        <v>226</v>
      </c>
      <c r="E43" s="89"/>
      <c r="F43" s="96">
        <v>11</v>
      </c>
      <c r="G43" s="38">
        <v>112</v>
      </c>
      <c r="H43" s="170">
        <v>73</v>
      </c>
      <c r="I43" s="39"/>
      <c r="J43" s="170">
        <v>23</v>
      </c>
      <c r="K43" s="200">
        <v>208</v>
      </c>
      <c r="L43" s="54">
        <v>30</v>
      </c>
      <c r="M43" s="57" t="s">
        <v>182</v>
      </c>
    </row>
    <row r="44" spans="1:13" ht="12.75">
      <c r="A44" s="28">
        <v>34</v>
      </c>
      <c r="B44" s="163" t="s">
        <v>75</v>
      </c>
      <c r="C44" s="34"/>
      <c r="D44" s="79" t="s">
        <v>222</v>
      </c>
      <c r="E44" s="89"/>
      <c r="F44" s="96">
        <v>12</v>
      </c>
      <c r="G44" s="38">
        <v>94</v>
      </c>
      <c r="H44" s="170">
        <v>93</v>
      </c>
      <c r="I44" s="39"/>
      <c r="J44" s="170">
        <v>19</v>
      </c>
      <c r="K44" s="200">
        <v>206</v>
      </c>
      <c r="L44" s="54">
        <v>31</v>
      </c>
      <c r="M44" s="57" t="s">
        <v>182</v>
      </c>
    </row>
    <row r="45" spans="1:13" ht="12.75">
      <c r="A45" s="28">
        <v>48</v>
      </c>
      <c r="B45" s="163" t="s">
        <v>83</v>
      </c>
      <c r="C45" s="34"/>
      <c r="D45" s="79" t="s">
        <v>221</v>
      </c>
      <c r="E45" s="89"/>
      <c r="F45" s="96">
        <v>16</v>
      </c>
      <c r="G45" s="38">
        <v>111</v>
      </c>
      <c r="H45" s="170">
        <v>75</v>
      </c>
      <c r="I45" s="39"/>
      <c r="J45" s="170">
        <v>19</v>
      </c>
      <c r="K45" s="200">
        <v>205</v>
      </c>
      <c r="L45" s="54">
        <v>32</v>
      </c>
      <c r="M45" s="57" t="s">
        <v>182</v>
      </c>
    </row>
    <row r="46" spans="1:13" ht="12.75">
      <c r="A46" s="28">
        <v>67</v>
      </c>
      <c r="B46" s="163" t="s">
        <v>99</v>
      </c>
      <c r="C46" s="34"/>
      <c r="D46" s="79" t="s">
        <v>222</v>
      </c>
      <c r="E46" s="89"/>
      <c r="F46" s="96">
        <v>23</v>
      </c>
      <c r="G46" s="38">
        <v>117</v>
      </c>
      <c r="H46" s="170">
        <v>69</v>
      </c>
      <c r="I46" s="39"/>
      <c r="J46" s="170">
        <v>17</v>
      </c>
      <c r="K46" s="200">
        <v>203</v>
      </c>
      <c r="L46" s="54">
        <v>33</v>
      </c>
      <c r="M46" s="57" t="s">
        <v>215</v>
      </c>
    </row>
    <row r="47" spans="1:13" ht="12.75">
      <c r="A47" s="28">
        <v>27</v>
      </c>
      <c r="B47" s="163" t="s">
        <v>68</v>
      </c>
      <c r="C47" s="34"/>
      <c r="D47" s="79" t="s">
        <v>119</v>
      </c>
      <c r="E47" s="89"/>
      <c r="F47" s="96">
        <v>9</v>
      </c>
      <c r="G47" s="38">
        <v>101</v>
      </c>
      <c r="H47" s="170">
        <v>82</v>
      </c>
      <c r="I47" s="39"/>
      <c r="J47" s="170">
        <v>19</v>
      </c>
      <c r="K47" s="200">
        <v>202</v>
      </c>
      <c r="L47" s="54">
        <v>34</v>
      </c>
      <c r="M47" s="57" t="s">
        <v>182</v>
      </c>
    </row>
    <row r="48" spans="1:13" ht="12.75">
      <c r="A48" s="28">
        <v>50</v>
      </c>
      <c r="B48" s="163" t="s">
        <v>85</v>
      </c>
      <c r="C48" s="34"/>
      <c r="D48" s="79" t="s">
        <v>231</v>
      </c>
      <c r="E48" s="89"/>
      <c r="F48" s="96">
        <v>17</v>
      </c>
      <c r="G48" s="38">
        <v>92</v>
      </c>
      <c r="H48" s="170">
        <v>90</v>
      </c>
      <c r="I48" s="39"/>
      <c r="J48" s="170">
        <v>19</v>
      </c>
      <c r="K48" s="200">
        <v>201</v>
      </c>
      <c r="L48" s="54">
        <v>35</v>
      </c>
      <c r="M48" s="57" t="s">
        <v>182</v>
      </c>
    </row>
    <row r="49" spans="1:13" ht="12.75">
      <c r="A49" s="28">
        <v>56</v>
      </c>
      <c r="B49" s="163" t="s">
        <v>90</v>
      </c>
      <c r="C49" s="34"/>
      <c r="D49" s="79" t="s">
        <v>227</v>
      </c>
      <c r="E49" s="89"/>
      <c r="F49" s="96">
        <v>19</v>
      </c>
      <c r="G49" s="38">
        <v>84</v>
      </c>
      <c r="H49" s="170">
        <v>94</v>
      </c>
      <c r="I49" s="39"/>
      <c r="J49" s="170">
        <v>23</v>
      </c>
      <c r="K49" s="200">
        <v>201</v>
      </c>
      <c r="L49" s="54">
        <v>36</v>
      </c>
      <c r="M49" s="57" t="s">
        <v>182</v>
      </c>
    </row>
    <row r="50" spans="1:13" ht="12.75">
      <c r="A50" s="28">
        <v>89</v>
      </c>
      <c r="B50" s="163" t="s">
        <v>113</v>
      </c>
      <c r="C50" s="34"/>
      <c r="D50" s="79" t="s">
        <v>226</v>
      </c>
      <c r="E50" s="89"/>
      <c r="F50" s="96">
        <v>30</v>
      </c>
      <c r="G50" s="38">
        <v>88</v>
      </c>
      <c r="H50" s="170">
        <v>91</v>
      </c>
      <c r="I50" s="39"/>
      <c r="J50" s="170">
        <v>21</v>
      </c>
      <c r="K50" s="200">
        <v>200</v>
      </c>
      <c r="L50" s="54">
        <v>37</v>
      </c>
      <c r="M50" s="57" t="s">
        <v>182</v>
      </c>
    </row>
    <row r="51" spans="1:13" ht="12.75">
      <c r="A51" s="28">
        <v>29</v>
      </c>
      <c r="B51" s="163" t="s">
        <v>70</v>
      </c>
      <c r="C51" s="34"/>
      <c r="D51" s="79" t="s">
        <v>229</v>
      </c>
      <c r="E51" s="89"/>
      <c r="F51" s="96">
        <v>10</v>
      </c>
      <c r="G51" s="38">
        <v>107</v>
      </c>
      <c r="H51" s="170">
        <v>77</v>
      </c>
      <c r="I51" s="39"/>
      <c r="J51" s="170">
        <v>15</v>
      </c>
      <c r="K51" s="200">
        <v>199</v>
      </c>
      <c r="L51" s="54">
        <v>38</v>
      </c>
      <c r="M51" s="57" t="s">
        <v>182</v>
      </c>
    </row>
    <row r="52" spans="1:13" ht="12.75">
      <c r="A52" s="28">
        <v>55</v>
      </c>
      <c r="B52" s="163" t="s">
        <v>89</v>
      </c>
      <c r="C52" s="34"/>
      <c r="D52" s="79" t="s">
        <v>227</v>
      </c>
      <c r="E52" s="89"/>
      <c r="F52" s="96">
        <v>19</v>
      </c>
      <c r="G52" s="38">
        <v>107</v>
      </c>
      <c r="H52" s="170">
        <v>71</v>
      </c>
      <c r="I52" s="39"/>
      <c r="J52" s="170">
        <v>19</v>
      </c>
      <c r="K52" s="200">
        <v>197</v>
      </c>
      <c r="L52" s="54">
        <v>39</v>
      </c>
      <c r="M52" s="57" t="s">
        <v>182</v>
      </c>
    </row>
    <row r="53" spans="1:13" ht="12.75">
      <c r="A53" s="28">
        <v>49</v>
      </c>
      <c r="B53" s="163" t="s">
        <v>84</v>
      </c>
      <c r="C53" s="34"/>
      <c r="D53" s="79" t="s">
        <v>231</v>
      </c>
      <c r="E53" s="89"/>
      <c r="F53" s="96">
        <v>17</v>
      </c>
      <c r="G53" s="38">
        <v>100</v>
      </c>
      <c r="H53" s="170">
        <v>75</v>
      </c>
      <c r="I53" s="39"/>
      <c r="J53" s="170">
        <v>21</v>
      </c>
      <c r="K53" s="200">
        <v>196</v>
      </c>
      <c r="L53" s="54">
        <v>40</v>
      </c>
      <c r="M53" s="57" t="s">
        <v>182</v>
      </c>
    </row>
    <row r="54" spans="1:13" ht="12.75">
      <c r="A54" s="28">
        <v>58</v>
      </c>
      <c r="B54" s="163" t="s">
        <v>92</v>
      </c>
      <c r="C54" s="34"/>
      <c r="D54" s="79" t="s">
        <v>232</v>
      </c>
      <c r="E54" s="89"/>
      <c r="F54" s="96">
        <v>20</v>
      </c>
      <c r="G54" s="38">
        <v>97</v>
      </c>
      <c r="H54" s="170">
        <v>87</v>
      </c>
      <c r="I54" s="39"/>
      <c r="J54" s="170">
        <v>12</v>
      </c>
      <c r="K54" s="200">
        <v>196</v>
      </c>
      <c r="L54" s="54">
        <v>41</v>
      </c>
      <c r="M54" s="57" t="s">
        <v>182</v>
      </c>
    </row>
    <row r="55" spans="1:13" ht="12.75">
      <c r="A55" s="28">
        <v>28</v>
      </c>
      <c r="B55" s="33" t="s">
        <v>69</v>
      </c>
      <c r="C55" s="34"/>
      <c r="D55" s="32" t="s">
        <v>229</v>
      </c>
      <c r="E55" s="90"/>
      <c r="F55" s="95">
        <v>10</v>
      </c>
      <c r="G55" s="38">
        <v>92</v>
      </c>
      <c r="H55" s="170">
        <v>93</v>
      </c>
      <c r="I55" s="39"/>
      <c r="J55" s="170">
        <v>11</v>
      </c>
      <c r="K55" s="200">
        <v>196</v>
      </c>
      <c r="L55" s="54">
        <v>42</v>
      </c>
      <c r="M55" s="57" t="s">
        <v>182</v>
      </c>
    </row>
    <row r="56" spans="1:13" ht="12.75">
      <c r="A56" s="28">
        <v>52</v>
      </c>
      <c r="B56" s="163" t="s">
        <v>87</v>
      </c>
      <c r="C56" s="34"/>
      <c r="D56" s="79" t="s">
        <v>219</v>
      </c>
      <c r="E56" s="89"/>
      <c r="F56" s="96">
        <v>18</v>
      </c>
      <c r="G56" s="38">
        <v>121</v>
      </c>
      <c r="H56" s="170">
        <v>53</v>
      </c>
      <c r="I56" s="39"/>
      <c r="J56" s="170">
        <v>21</v>
      </c>
      <c r="K56" s="200">
        <v>195</v>
      </c>
      <c r="L56" s="54">
        <v>43</v>
      </c>
      <c r="M56" s="57" t="s">
        <v>215</v>
      </c>
    </row>
    <row r="57" spans="1:13" ht="12.75">
      <c r="A57" s="190">
        <v>22</v>
      </c>
      <c r="B57" s="163" t="s">
        <v>146</v>
      </c>
      <c r="C57" s="34"/>
      <c r="D57" s="79" t="s">
        <v>166</v>
      </c>
      <c r="E57" s="89"/>
      <c r="F57" s="96">
        <v>8</v>
      </c>
      <c r="G57" s="38">
        <v>105</v>
      </c>
      <c r="H57" s="170">
        <v>78</v>
      </c>
      <c r="I57" s="39"/>
      <c r="J57" s="170">
        <v>12</v>
      </c>
      <c r="K57" s="200">
        <v>195</v>
      </c>
      <c r="L57" s="54">
        <v>44</v>
      </c>
      <c r="M57" s="57" t="s">
        <v>182</v>
      </c>
    </row>
    <row r="58" spans="1:13" ht="12.75">
      <c r="A58" s="28">
        <v>76</v>
      </c>
      <c r="B58" s="163" t="s">
        <v>116</v>
      </c>
      <c r="C58" s="34"/>
      <c r="D58" s="79" t="s">
        <v>221</v>
      </c>
      <c r="E58" s="89"/>
      <c r="F58" s="96">
        <v>26</v>
      </c>
      <c r="G58" s="38">
        <v>97</v>
      </c>
      <c r="H58" s="170">
        <v>86</v>
      </c>
      <c r="I58" s="39"/>
      <c r="J58" s="170">
        <v>12</v>
      </c>
      <c r="K58" s="200">
        <v>195</v>
      </c>
      <c r="L58" s="54">
        <v>45</v>
      </c>
      <c r="M58" s="57" t="s">
        <v>182</v>
      </c>
    </row>
    <row r="59" spans="1:13" ht="12.75">
      <c r="A59" s="28">
        <v>84</v>
      </c>
      <c r="B59" s="164" t="s">
        <v>108</v>
      </c>
      <c r="C59" s="34"/>
      <c r="D59" s="32" t="s">
        <v>223</v>
      </c>
      <c r="E59" s="90"/>
      <c r="F59" s="95">
        <v>28</v>
      </c>
      <c r="G59" s="38">
        <v>107</v>
      </c>
      <c r="H59" s="170">
        <v>64</v>
      </c>
      <c r="I59" s="39"/>
      <c r="J59" s="170">
        <v>23</v>
      </c>
      <c r="K59" s="200">
        <v>194</v>
      </c>
      <c r="L59" s="54">
        <v>46</v>
      </c>
      <c r="M59" s="57" t="s">
        <v>182</v>
      </c>
    </row>
    <row r="60" spans="1:13" ht="12.75">
      <c r="A60" s="28">
        <v>63</v>
      </c>
      <c r="B60" s="163" t="s">
        <v>96</v>
      </c>
      <c r="C60" s="34"/>
      <c r="D60" s="79" t="s">
        <v>224</v>
      </c>
      <c r="E60" s="89"/>
      <c r="F60" s="96">
        <v>21</v>
      </c>
      <c r="G60" s="38">
        <v>116</v>
      </c>
      <c r="H60" s="170">
        <v>56</v>
      </c>
      <c r="I60" s="39"/>
      <c r="J60" s="170">
        <v>21</v>
      </c>
      <c r="K60" s="200">
        <v>193</v>
      </c>
      <c r="L60" s="54">
        <v>47</v>
      </c>
      <c r="M60" s="57" t="s">
        <v>215</v>
      </c>
    </row>
    <row r="61" spans="1:13" ht="12.75">
      <c r="A61" s="28">
        <v>60</v>
      </c>
      <c r="B61" s="163" t="s">
        <v>151</v>
      </c>
      <c r="C61" s="34"/>
      <c r="D61" s="32" t="s">
        <v>232</v>
      </c>
      <c r="E61" s="90"/>
      <c r="F61" s="95">
        <v>20</v>
      </c>
      <c r="G61" s="38">
        <v>95</v>
      </c>
      <c r="H61" s="170">
        <v>85</v>
      </c>
      <c r="I61" s="39"/>
      <c r="J61" s="170">
        <v>12</v>
      </c>
      <c r="K61" s="200">
        <v>192</v>
      </c>
      <c r="L61" s="54">
        <v>48</v>
      </c>
      <c r="M61" s="57" t="s">
        <v>182</v>
      </c>
    </row>
    <row r="62" spans="1:13" ht="12.75">
      <c r="A62" s="28">
        <v>45</v>
      </c>
      <c r="B62" s="163" t="s">
        <v>117</v>
      </c>
      <c r="C62" s="34"/>
      <c r="D62" s="79" t="s">
        <v>222</v>
      </c>
      <c r="E62" s="89"/>
      <c r="F62" s="96">
        <v>15</v>
      </c>
      <c r="G62" s="38">
        <v>105</v>
      </c>
      <c r="H62" s="170">
        <v>67</v>
      </c>
      <c r="I62" s="39"/>
      <c r="J62" s="170">
        <v>17</v>
      </c>
      <c r="K62" s="200">
        <v>189</v>
      </c>
      <c r="L62" s="54">
        <v>49</v>
      </c>
      <c r="M62" s="57" t="s">
        <v>182</v>
      </c>
    </row>
    <row r="63" spans="1:13" ht="12.75">
      <c r="A63" s="28">
        <v>80</v>
      </c>
      <c r="B63" s="163" t="s">
        <v>157</v>
      </c>
      <c r="C63" s="34"/>
      <c r="D63" s="79" t="s">
        <v>233</v>
      </c>
      <c r="E63" s="89"/>
      <c r="F63" s="96">
        <v>27</v>
      </c>
      <c r="G63" s="38">
        <v>93</v>
      </c>
      <c r="H63" s="170">
        <v>75</v>
      </c>
      <c r="I63" s="39"/>
      <c r="J63" s="170">
        <v>21</v>
      </c>
      <c r="K63" s="200">
        <v>189</v>
      </c>
      <c r="L63" s="54">
        <v>50</v>
      </c>
      <c r="M63" s="57" t="s">
        <v>182</v>
      </c>
    </row>
    <row r="64" spans="1:13" ht="12.75">
      <c r="A64" s="28">
        <v>69</v>
      </c>
      <c r="B64" s="163" t="s">
        <v>153</v>
      </c>
      <c r="C64" s="34"/>
      <c r="D64" s="79" t="s">
        <v>222</v>
      </c>
      <c r="E64" s="89"/>
      <c r="F64" s="96">
        <v>23</v>
      </c>
      <c r="G64" s="38">
        <v>82</v>
      </c>
      <c r="H64" s="170">
        <v>88</v>
      </c>
      <c r="I64" s="39"/>
      <c r="J64" s="170">
        <v>16</v>
      </c>
      <c r="K64" s="200">
        <v>186</v>
      </c>
      <c r="L64" s="54">
        <v>51</v>
      </c>
      <c r="M64" s="57" t="s">
        <v>182</v>
      </c>
    </row>
    <row r="65" spans="1:13" ht="12.75">
      <c r="A65" s="28">
        <v>93</v>
      </c>
      <c r="B65" s="163" t="s">
        <v>115</v>
      </c>
      <c r="C65" s="34"/>
      <c r="D65" s="79" t="s">
        <v>219</v>
      </c>
      <c r="E65" s="89"/>
      <c r="F65" s="96">
        <v>31</v>
      </c>
      <c r="G65" s="38">
        <v>125</v>
      </c>
      <c r="H65" s="170">
        <v>33</v>
      </c>
      <c r="I65" s="39"/>
      <c r="J65" s="170">
        <v>21</v>
      </c>
      <c r="K65" s="200">
        <v>179</v>
      </c>
      <c r="L65" s="54">
        <v>52</v>
      </c>
      <c r="M65" s="57" t="s">
        <v>214</v>
      </c>
    </row>
    <row r="66" spans="1:13" ht="12.75">
      <c r="A66" s="28">
        <v>79</v>
      </c>
      <c r="B66" s="163" t="s">
        <v>181</v>
      </c>
      <c r="C66" s="34"/>
      <c r="D66" s="79" t="s">
        <v>233</v>
      </c>
      <c r="E66" s="89"/>
      <c r="F66" s="96">
        <v>27</v>
      </c>
      <c r="G66" s="38">
        <v>90</v>
      </c>
      <c r="H66" s="170">
        <v>73</v>
      </c>
      <c r="I66" s="39"/>
      <c r="J66" s="170">
        <v>16</v>
      </c>
      <c r="K66" s="200">
        <v>179</v>
      </c>
      <c r="L66" s="54">
        <v>53</v>
      </c>
      <c r="M66" s="57" t="s">
        <v>182</v>
      </c>
    </row>
    <row r="67" spans="1:13" ht="12.75">
      <c r="A67" s="28">
        <v>59</v>
      </c>
      <c r="B67" s="163" t="s">
        <v>93</v>
      </c>
      <c r="C67" s="34"/>
      <c r="D67" s="79" t="s">
        <v>232</v>
      </c>
      <c r="E67" s="89"/>
      <c r="F67" s="96">
        <v>20</v>
      </c>
      <c r="G67" s="38">
        <v>90</v>
      </c>
      <c r="H67" s="170">
        <v>70</v>
      </c>
      <c r="I67" s="39"/>
      <c r="J67" s="170">
        <v>19</v>
      </c>
      <c r="K67" s="200">
        <v>179</v>
      </c>
      <c r="L67" s="54">
        <v>54</v>
      </c>
      <c r="M67" s="57" t="s">
        <v>182</v>
      </c>
    </row>
    <row r="68" spans="1:13" ht="12.75">
      <c r="A68" s="28">
        <v>85</v>
      </c>
      <c r="B68" s="163" t="s">
        <v>109</v>
      </c>
      <c r="C68" s="34"/>
      <c r="D68" s="79" t="s">
        <v>128</v>
      </c>
      <c r="E68" s="89"/>
      <c r="F68" s="96">
        <v>29</v>
      </c>
      <c r="G68" s="38">
        <v>97</v>
      </c>
      <c r="H68" s="170">
        <v>81</v>
      </c>
      <c r="I68" s="39"/>
      <c r="J68" s="170">
        <v>0</v>
      </c>
      <c r="K68" s="200">
        <v>178</v>
      </c>
      <c r="L68" s="54">
        <v>55</v>
      </c>
      <c r="M68" s="57" t="s">
        <v>182</v>
      </c>
    </row>
    <row r="69" spans="1:13" ht="12.75">
      <c r="A69" s="28">
        <v>38</v>
      </c>
      <c r="B69" s="163" t="s">
        <v>79</v>
      </c>
      <c r="C69" s="34"/>
      <c r="D69" s="79" t="s">
        <v>222</v>
      </c>
      <c r="E69" s="89"/>
      <c r="F69" s="96">
        <v>13</v>
      </c>
      <c r="G69" s="38">
        <v>101</v>
      </c>
      <c r="H69" s="170">
        <v>59</v>
      </c>
      <c r="I69" s="39"/>
      <c r="J69" s="170">
        <v>15</v>
      </c>
      <c r="K69" s="200">
        <v>175</v>
      </c>
      <c r="L69" s="54">
        <v>56</v>
      </c>
      <c r="M69" s="57" t="s">
        <v>182</v>
      </c>
    </row>
    <row r="70" spans="1:13" ht="12.75">
      <c r="A70" s="28">
        <v>71</v>
      </c>
      <c r="B70" s="193" t="s">
        <v>154</v>
      </c>
      <c r="C70" s="34"/>
      <c r="D70" s="79" t="s">
        <v>220</v>
      </c>
      <c r="E70" s="89"/>
      <c r="F70" s="96">
        <v>24</v>
      </c>
      <c r="G70" s="38">
        <v>79</v>
      </c>
      <c r="H70" s="170">
        <v>81</v>
      </c>
      <c r="I70" s="39"/>
      <c r="J70" s="170">
        <v>15</v>
      </c>
      <c r="K70" s="200">
        <v>175</v>
      </c>
      <c r="L70" s="54">
        <v>57</v>
      </c>
      <c r="M70" s="57" t="s">
        <v>182</v>
      </c>
    </row>
    <row r="71" spans="1:13" ht="12.75">
      <c r="A71" s="28">
        <v>81</v>
      </c>
      <c r="B71" s="163" t="s">
        <v>158</v>
      </c>
      <c r="C71" s="34"/>
      <c r="D71" s="79" t="s">
        <v>233</v>
      </c>
      <c r="E71" s="89"/>
      <c r="F71" s="96">
        <v>27</v>
      </c>
      <c r="G71" s="38">
        <v>77</v>
      </c>
      <c r="H71" s="170">
        <v>80</v>
      </c>
      <c r="I71" s="39"/>
      <c r="J71" s="170">
        <v>17</v>
      </c>
      <c r="K71" s="200">
        <v>174</v>
      </c>
      <c r="L71" s="54">
        <v>58</v>
      </c>
      <c r="M71" s="57" t="s">
        <v>182</v>
      </c>
    </row>
    <row r="72" spans="1:13" ht="12.75">
      <c r="A72" s="28">
        <v>9</v>
      </c>
      <c r="B72" s="163" t="s">
        <v>138</v>
      </c>
      <c r="C72" s="34"/>
      <c r="D72" s="32" t="s">
        <v>225</v>
      </c>
      <c r="E72" s="90"/>
      <c r="F72" s="95">
        <v>3</v>
      </c>
      <c r="G72" s="38">
        <v>71</v>
      </c>
      <c r="H72" s="170">
        <v>83</v>
      </c>
      <c r="I72" s="39"/>
      <c r="J72" s="170">
        <v>18</v>
      </c>
      <c r="K72" s="200">
        <v>172</v>
      </c>
      <c r="L72" s="54">
        <v>59</v>
      </c>
      <c r="M72" s="57" t="s">
        <v>182</v>
      </c>
    </row>
    <row r="73" spans="1:13" ht="12.75">
      <c r="A73" s="28">
        <v>18</v>
      </c>
      <c r="B73" s="163" t="s">
        <v>183</v>
      </c>
      <c r="C73" s="34"/>
      <c r="D73" s="79" t="s">
        <v>164</v>
      </c>
      <c r="E73" s="89"/>
      <c r="F73" s="96">
        <v>6</v>
      </c>
      <c r="G73" s="38">
        <v>64</v>
      </c>
      <c r="H73" s="170">
        <v>91</v>
      </c>
      <c r="I73" s="39"/>
      <c r="J73" s="170">
        <v>16</v>
      </c>
      <c r="K73" s="200">
        <v>171</v>
      </c>
      <c r="L73" s="54">
        <v>60</v>
      </c>
      <c r="M73" s="57" t="s">
        <v>182</v>
      </c>
    </row>
    <row r="74" spans="1:13" ht="12.75">
      <c r="A74" s="28">
        <v>65</v>
      </c>
      <c r="B74" s="163" t="s">
        <v>98</v>
      </c>
      <c r="C74" s="34"/>
      <c r="D74" s="32" t="s">
        <v>169</v>
      </c>
      <c r="E74" s="90"/>
      <c r="F74" s="95">
        <v>22</v>
      </c>
      <c r="G74" s="38">
        <v>81</v>
      </c>
      <c r="H74" s="170">
        <v>70</v>
      </c>
      <c r="I74" s="39"/>
      <c r="J74" s="170">
        <v>18</v>
      </c>
      <c r="K74" s="200">
        <v>169</v>
      </c>
      <c r="L74" s="54">
        <v>61</v>
      </c>
      <c r="M74" s="57" t="s">
        <v>182</v>
      </c>
    </row>
    <row r="75" spans="1:13" ht="12.75">
      <c r="A75" s="28">
        <v>21</v>
      </c>
      <c r="B75" s="163" t="s">
        <v>145</v>
      </c>
      <c r="C75" s="34"/>
      <c r="D75" s="79" t="s">
        <v>165</v>
      </c>
      <c r="E75" s="89"/>
      <c r="F75" s="96">
        <v>7</v>
      </c>
      <c r="G75" s="38">
        <v>52</v>
      </c>
      <c r="H75" s="170">
        <v>92</v>
      </c>
      <c r="I75" s="39"/>
      <c r="J75" s="170">
        <v>25</v>
      </c>
      <c r="K75" s="200">
        <v>169</v>
      </c>
      <c r="L75" s="54">
        <v>62</v>
      </c>
      <c r="M75" s="57" t="s">
        <v>182</v>
      </c>
    </row>
    <row r="76" spans="1:13" ht="12.75">
      <c r="A76" s="28">
        <v>64</v>
      </c>
      <c r="B76" s="163" t="s">
        <v>97</v>
      </c>
      <c r="C76" s="34"/>
      <c r="D76" s="79" t="s">
        <v>169</v>
      </c>
      <c r="E76" s="89"/>
      <c r="F76" s="96">
        <v>22</v>
      </c>
      <c r="G76" s="38">
        <v>63</v>
      </c>
      <c r="H76" s="170">
        <v>74</v>
      </c>
      <c r="I76" s="39"/>
      <c r="J76" s="170">
        <v>21</v>
      </c>
      <c r="K76" s="200">
        <v>158</v>
      </c>
      <c r="L76" s="54">
        <v>63</v>
      </c>
      <c r="M76" s="57" t="s">
        <v>182</v>
      </c>
    </row>
    <row r="77" spans="1:13" ht="12.75">
      <c r="A77" s="28">
        <v>10</v>
      </c>
      <c r="B77" s="163" t="s">
        <v>139</v>
      </c>
      <c r="C77" s="34"/>
      <c r="D77" s="79" t="s">
        <v>163</v>
      </c>
      <c r="E77" s="89"/>
      <c r="F77" s="96">
        <v>4</v>
      </c>
      <c r="G77" s="38">
        <v>49</v>
      </c>
      <c r="H77" s="170">
        <v>87</v>
      </c>
      <c r="I77" s="39"/>
      <c r="J77" s="170">
        <v>21</v>
      </c>
      <c r="K77" s="200">
        <v>157</v>
      </c>
      <c r="L77" s="54">
        <v>64</v>
      </c>
      <c r="M77" s="57" t="s">
        <v>182</v>
      </c>
    </row>
    <row r="78" spans="1:13" ht="12.75">
      <c r="A78" s="28">
        <v>17</v>
      </c>
      <c r="B78" s="163" t="s">
        <v>142</v>
      </c>
      <c r="C78" s="34"/>
      <c r="D78" s="79" t="s">
        <v>164</v>
      </c>
      <c r="E78" s="89"/>
      <c r="F78" s="96">
        <v>6</v>
      </c>
      <c r="G78" s="38">
        <v>85</v>
      </c>
      <c r="H78" s="170">
        <v>55</v>
      </c>
      <c r="I78" s="39"/>
      <c r="J78" s="170">
        <v>16</v>
      </c>
      <c r="K78" s="200">
        <v>156</v>
      </c>
      <c r="L78" s="54">
        <v>65</v>
      </c>
      <c r="M78" s="57" t="s">
        <v>182</v>
      </c>
    </row>
    <row r="79" spans="1:13" ht="12.75">
      <c r="A79" s="28">
        <v>8</v>
      </c>
      <c r="B79" s="163" t="s">
        <v>137</v>
      </c>
      <c r="C79" s="34"/>
      <c r="D79" s="79" t="s">
        <v>225</v>
      </c>
      <c r="E79" s="89"/>
      <c r="F79" s="96">
        <v>3</v>
      </c>
      <c r="G79" s="38">
        <v>50</v>
      </c>
      <c r="H79" s="170">
        <v>92</v>
      </c>
      <c r="I79" s="39"/>
      <c r="J79" s="170">
        <v>13</v>
      </c>
      <c r="K79" s="200">
        <v>155</v>
      </c>
      <c r="L79" s="54">
        <v>66</v>
      </c>
      <c r="M79" s="57" t="s">
        <v>182</v>
      </c>
    </row>
    <row r="80" spans="1:13" ht="12.75">
      <c r="A80" s="28">
        <v>86</v>
      </c>
      <c r="B80" s="163" t="s">
        <v>110</v>
      </c>
      <c r="C80" s="34"/>
      <c r="D80" s="79" t="s">
        <v>128</v>
      </c>
      <c r="E80" s="89"/>
      <c r="F80" s="96">
        <v>29</v>
      </c>
      <c r="G80" s="38">
        <v>103</v>
      </c>
      <c r="H80" s="170">
        <v>42</v>
      </c>
      <c r="I80" s="39"/>
      <c r="J80" s="170">
        <v>9</v>
      </c>
      <c r="K80" s="200">
        <v>154</v>
      </c>
      <c r="L80" s="54">
        <v>67</v>
      </c>
      <c r="M80" s="57" t="s">
        <v>182</v>
      </c>
    </row>
    <row r="81" spans="1:13" ht="12.75">
      <c r="A81" s="28">
        <v>26</v>
      </c>
      <c r="B81" s="163" t="s">
        <v>67</v>
      </c>
      <c r="C81" s="34"/>
      <c r="D81" s="79" t="s">
        <v>119</v>
      </c>
      <c r="E81" s="89"/>
      <c r="F81" s="96">
        <v>9</v>
      </c>
      <c r="G81" s="38">
        <v>120</v>
      </c>
      <c r="H81" s="170">
        <v>17</v>
      </c>
      <c r="I81" s="39"/>
      <c r="J81" s="170">
        <v>11</v>
      </c>
      <c r="K81" s="200">
        <v>148</v>
      </c>
      <c r="L81" s="54">
        <v>68</v>
      </c>
      <c r="M81" s="57" t="s">
        <v>215</v>
      </c>
    </row>
    <row r="82" spans="1:13" ht="12.75">
      <c r="A82" s="28">
        <v>87</v>
      </c>
      <c r="B82" s="163" t="s">
        <v>111</v>
      </c>
      <c r="C82" s="34"/>
      <c r="D82" s="79" t="s">
        <v>128</v>
      </c>
      <c r="E82" s="89"/>
      <c r="F82" s="96">
        <v>29</v>
      </c>
      <c r="G82" s="38">
        <v>86</v>
      </c>
      <c r="H82" s="170">
        <v>48</v>
      </c>
      <c r="I82" s="39"/>
      <c r="J82" s="170">
        <v>12</v>
      </c>
      <c r="K82" s="200">
        <v>146</v>
      </c>
      <c r="L82" s="54">
        <v>69</v>
      </c>
      <c r="M82" s="57" t="s">
        <v>182</v>
      </c>
    </row>
    <row r="83" spans="1:13" ht="12.75">
      <c r="A83" s="28">
        <v>43</v>
      </c>
      <c r="B83" s="163" t="s">
        <v>80</v>
      </c>
      <c r="C83" s="34"/>
      <c r="D83" s="79" t="s">
        <v>222</v>
      </c>
      <c r="E83" s="89"/>
      <c r="F83" s="96">
        <v>15</v>
      </c>
      <c r="G83" s="38">
        <v>115</v>
      </c>
      <c r="H83" s="170">
        <v>13</v>
      </c>
      <c r="I83" s="39"/>
      <c r="J83" s="170">
        <v>17</v>
      </c>
      <c r="K83" s="200">
        <v>145</v>
      </c>
      <c r="L83" s="54">
        <v>70</v>
      </c>
      <c r="M83" s="57" t="s">
        <v>182</v>
      </c>
    </row>
    <row r="84" spans="1:13" ht="12.75">
      <c r="A84" s="28">
        <v>11</v>
      </c>
      <c r="B84" s="163" t="s">
        <v>178</v>
      </c>
      <c r="C84" s="34"/>
      <c r="D84" s="79" t="s">
        <v>163</v>
      </c>
      <c r="E84" s="89"/>
      <c r="F84" s="96">
        <v>4</v>
      </c>
      <c r="G84" s="38">
        <v>69</v>
      </c>
      <c r="H84" s="170">
        <v>60</v>
      </c>
      <c r="I84" s="39"/>
      <c r="J84" s="170">
        <v>15</v>
      </c>
      <c r="K84" s="200">
        <v>144</v>
      </c>
      <c r="L84" s="54">
        <v>71</v>
      </c>
      <c r="M84" s="57" t="s">
        <v>182</v>
      </c>
    </row>
    <row r="85" spans="1:13" ht="12.75">
      <c r="A85" s="28">
        <v>16</v>
      </c>
      <c r="B85" s="163" t="s">
        <v>141</v>
      </c>
      <c r="C85" s="34"/>
      <c r="D85" s="79" t="s">
        <v>164</v>
      </c>
      <c r="E85" s="89"/>
      <c r="F85" s="96">
        <v>6</v>
      </c>
      <c r="G85" s="38">
        <v>107</v>
      </c>
      <c r="H85" s="170">
        <v>14</v>
      </c>
      <c r="I85" s="39"/>
      <c r="J85" s="170">
        <v>21</v>
      </c>
      <c r="K85" s="200">
        <v>142</v>
      </c>
      <c r="L85" s="54">
        <v>72</v>
      </c>
      <c r="M85" s="57" t="s">
        <v>182</v>
      </c>
    </row>
    <row r="86" spans="1:13" ht="12.75">
      <c r="A86" s="28">
        <v>7</v>
      </c>
      <c r="B86" s="163" t="s">
        <v>136</v>
      </c>
      <c r="C86" s="34"/>
      <c r="D86" s="79" t="s">
        <v>225</v>
      </c>
      <c r="E86" s="89"/>
      <c r="F86" s="96">
        <v>3</v>
      </c>
      <c r="G86" s="38">
        <v>55</v>
      </c>
      <c r="H86" s="170">
        <v>74</v>
      </c>
      <c r="I86" s="39"/>
      <c r="J86" s="170">
        <v>13</v>
      </c>
      <c r="K86" s="200">
        <v>142</v>
      </c>
      <c r="L86" s="54">
        <v>73</v>
      </c>
      <c r="M86" s="57" t="s">
        <v>182</v>
      </c>
    </row>
    <row r="87" spans="1:13" ht="12.75">
      <c r="A87" s="28">
        <v>20</v>
      </c>
      <c r="B87" s="163" t="s">
        <v>144</v>
      </c>
      <c r="C87" s="34"/>
      <c r="D87" s="79" t="s">
        <v>165</v>
      </c>
      <c r="E87" s="89"/>
      <c r="F87" s="96">
        <v>7</v>
      </c>
      <c r="G87" s="38">
        <v>89</v>
      </c>
      <c r="H87" s="170">
        <v>38</v>
      </c>
      <c r="I87" s="39"/>
      <c r="J87" s="170">
        <v>10</v>
      </c>
      <c r="K87" s="200">
        <v>137</v>
      </c>
      <c r="L87" s="54">
        <v>74</v>
      </c>
      <c r="M87" s="57" t="s">
        <v>182</v>
      </c>
    </row>
    <row r="88" spans="1:13" ht="12.75">
      <c r="A88" s="28">
        <v>90</v>
      </c>
      <c r="B88" s="163" t="s">
        <v>160</v>
      </c>
      <c r="C88" s="34"/>
      <c r="D88" s="79" t="s">
        <v>226</v>
      </c>
      <c r="E88" s="89"/>
      <c r="F88" s="96">
        <v>30</v>
      </c>
      <c r="G88" s="38">
        <v>88</v>
      </c>
      <c r="H88" s="170">
        <v>35</v>
      </c>
      <c r="I88" s="39"/>
      <c r="J88" s="170">
        <v>11</v>
      </c>
      <c r="K88" s="200">
        <v>134</v>
      </c>
      <c r="L88" s="54">
        <v>75</v>
      </c>
      <c r="M88" s="57" t="s">
        <v>182</v>
      </c>
    </row>
    <row r="89" spans="1:13" ht="12.75">
      <c r="A89" s="28">
        <v>33</v>
      </c>
      <c r="B89" s="163" t="s">
        <v>74</v>
      </c>
      <c r="C89" s="34"/>
      <c r="D89" s="79" t="s">
        <v>226</v>
      </c>
      <c r="E89" s="89"/>
      <c r="F89" s="96">
        <v>11</v>
      </c>
      <c r="G89" s="38">
        <v>96</v>
      </c>
      <c r="H89" s="170">
        <v>19</v>
      </c>
      <c r="I89" s="39"/>
      <c r="J89" s="170">
        <v>18</v>
      </c>
      <c r="K89" s="200">
        <v>133</v>
      </c>
      <c r="L89" s="54">
        <v>76</v>
      </c>
      <c r="M89" s="57" t="s">
        <v>182</v>
      </c>
    </row>
    <row r="90" spans="1:13" ht="12.75">
      <c r="A90" s="190">
        <v>75</v>
      </c>
      <c r="B90" s="163" t="s">
        <v>105</v>
      </c>
      <c r="C90" s="34"/>
      <c r="D90" s="79" t="s">
        <v>227</v>
      </c>
      <c r="E90" s="89"/>
      <c r="F90" s="96">
        <v>25</v>
      </c>
      <c r="G90" s="38">
        <v>90</v>
      </c>
      <c r="H90" s="170">
        <v>31</v>
      </c>
      <c r="I90" s="39"/>
      <c r="J90" s="170">
        <v>12</v>
      </c>
      <c r="K90" s="200">
        <v>133</v>
      </c>
      <c r="L90" s="54">
        <v>77</v>
      </c>
      <c r="M90" s="57" t="s">
        <v>182</v>
      </c>
    </row>
    <row r="91" spans="1:13" ht="12.75">
      <c r="A91" s="28">
        <v>2</v>
      </c>
      <c r="B91" s="163" t="s">
        <v>131</v>
      </c>
      <c r="C91" s="34"/>
      <c r="D91" s="79" t="s">
        <v>225</v>
      </c>
      <c r="E91" s="89"/>
      <c r="F91" s="96">
        <v>1</v>
      </c>
      <c r="G91" s="38">
        <v>36</v>
      </c>
      <c r="H91" s="170">
        <v>81</v>
      </c>
      <c r="I91" s="39"/>
      <c r="J91" s="170">
        <v>15</v>
      </c>
      <c r="K91" s="200">
        <v>132</v>
      </c>
      <c r="L91" s="54">
        <v>78</v>
      </c>
      <c r="M91" s="57" t="s">
        <v>182</v>
      </c>
    </row>
    <row r="92" spans="1:13" ht="12.75">
      <c r="A92" s="28">
        <v>68</v>
      </c>
      <c r="B92" s="163" t="s">
        <v>100</v>
      </c>
      <c r="C92" s="34"/>
      <c r="D92" s="32" t="s">
        <v>222</v>
      </c>
      <c r="E92" s="90"/>
      <c r="F92" s="95">
        <v>23</v>
      </c>
      <c r="G92" s="38">
        <v>106</v>
      </c>
      <c r="H92" s="170">
        <v>7</v>
      </c>
      <c r="I92" s="39"/>
      <c r="J92" s="170">
        <v>18</v>
      </c>
      <c r="K92" s="200">
        <v>131</v>
      </c>
      <c r="L92" s="54">
        <v>79</v>
      </c>
      <c r="M92" s="57" t="s">
        <v>182</v>
      </c>
    </row>
    <row r="93" spans="1:13" ht="12.75">
      <c r="A93" s="28">
        <v>3</v>
      </c>
      <c r="B93" s="163" t="s">
        <v>132</v>
      </c>
      <c r="C93" s="34"/>
      <c r="D93" s="32" t="s">
        <v>225</v>
      </c>
      <c r="E93" s="90"/>
      <c r="F93" s="95">
        <v>1</v>
      </c>
      <c r="G93" s="38">
        <v>71</v>
      </c>
      <c r="H93" s="170">
        <v>45</v>
      </c>
      <c r="I93" s="39"/>
      <c r="J93" s="170">
        <v>14</v>
      </c>
      <c r="K93" s="200">
        <v>130</v>
      </c>
      <c r="L93" s="54">
        <v>80</v>
      </c>
      <c r="M93" s="57" t="s">
        <v>182</v>
      </c>
    </row>
    <row r="94" spans="1:13" ht="12.75">
      <c r="A94" s="28">
        <v>77</v>
      </c>
      <c r="B94" s="163" t="s">
        <v>155</v>
      </c>
      <c r="C94" s="34"/>
      <c r="D94" s="79" t="s">
        <v>221</v>
      </c>
      <c r="E94" s="89"/>
      <c r="F94" s="96">
        <v>26</v>
      </c>
      <c r="G94" s="38">
        <v>105</v>
      </c>
      <c r="H94" s="170">
        <v>0</v>
      </c>
      <c r="I94" s="39"/>
      <c r="J94" s="170">
        <v>23</v>
      </c>
      <c r="K94" s="200">
        <v>128</v>
      </c>
      <c r="L94" s="54">
        <v>81</v>
      </c>
      <c r="M94" s="57" t="s">
        <v>182</v>
      </c>
    </row>
    <row r="95" spans="1:13" ht="12.75">
      <c r="A95" s="28">
        <v>51</v>
      </c>
      <c r="B95" s="163" t="s">
        <v>86</v>
      </c>
      <c r="C95" s="34"/>
      <c r="D95" s="79" t="s">
        <v>231</v>
      </c>
      <c r="E95" s="89"/>
      <c r="F95" s="96">
        <v>17</v>
      </c>
      <c r="G95" s="38">
        <v>88</v>
      </c>
      <c r="H95" s="170">
        <v>18</v>
      </c>
      <c r="I95" s="39"/>
      <c r="J95" s="170">
        <v>17</v>
      </c>
      <c r="K95" s="200">
        <v>123</v>
      </c>
      <c r="L95" s="54">
        <v>82</v>
      </c>
      <c r="M95" s="57" t="s">
        <v>182</v>
      </c>
    </row>
    <row r="96" spans="1:13" ht="12.75">
      <c r="A96" s="28">
        <v>66</v>
      </c>
      <c r="B96" s="163" t="s">
        <v>152</v>
      </c>
      <c r="C96" s="34"/>
      <c r="D96" s="79" t="s">
        <v>169</v>
      </c>
      <c r="E96" s="89"/>
      <c r="F96" s="96">
        <v>22</v>
      </c>
      <c r="G96" s="38">
        <v>21</v>
      </c>
      <c r="H96" s="170">
        <v>81</v>
      </c>
      <c r="I96" s="39"/>
      <c r="J96" s="170">
        <v>8</v>
      </c>
      <c r="K96" s="200">
        <v>110</v>
      </c>
      <c r="L96" s="54">
        <v>83</v>
      </c>
      <c r="M96" s="57" t="s">
        <v>182</v>
      </c>
    </row>
    <row r="97" spans="1:13" ht="12.75">
      <c r="A97" s="28">
        <v>6</v>
      </c>
      <c r="B97" s="163" t="s">
        <v>135</v>
      </c>
      <c r="C97" s="34"/>
      <c r="D97" s="79" t="s">
        <v>225</v>
      </c>
      <c r="E97" s="89"/>
      <c r="F97" s="96">
        <v>2</v>
      </c>
      <c r="G97" s="38">
        <v>31</v>
      </c>
      <c r="H97" s="170">
        <v>64</v>
      </c>
      <c r="I97" s="39"/>
      <c r="J97" s="170">
        <v>13</v>
      </c>
      <c r="K97" s="200">
        <v>108</v>
      </c>
      <c r="L97" s="54">
        <v>84</v>
      </c>
      <c r="M97" s="57" t="s">
        <v>182</v>
      </c>
    </row>
    <row r="98" spans="1:13" ht="12.75">
      <c r="A98" s="190">
        <v>23</v>
      </c>
      <c r="B98" s="163" t="s">
        <v>147</v>
      </c>
      <c r="C98" s="34"/>
      <c r="D98" s="79" t="s">
        <v>166</v>
      </c>
      <c r="E98" s="89"/>
      <c r="F98" s="96">
        <v>8</v>
      </c>
      <c r="G98" s="38">
        <v>38</v>
      </c>
      <c r="H98" s="170">
        <v>8</v>
      </c>
      <c r="I98" s="39"/>
      <c r="J98" s="170">
        <v>12</v>
      </c>
      <c r="K98" s="200">
        <v>58</v>
      </c>
      <c r="L98" s="54">
        <v>85</v>
      </c>
      <c r="M98" s="57" t="s">
        <v>182</v>
      </c>
    </row>
    <row r="99" spans="1:13" ht="12.75">
      <c r="A99" s="28">
        <v>74</v>
      </c>
      <c r="B99" s="163" t="s">
        <v>104</v>
      </c>
      <c r="C99" s="34"/>
      <c r="D99" s="79" t="s">
        <v>227</v>
      </c>
      <c r="E99" s="89"/>
      <c r="F99" s="96">
        <v>25</v>
      </c>
      <c r="G99" s="38">
        <v>26</v>
      </c>
      <c r="H99" s="170">
        <v>6</v>
      </c>
      <c r="I99" s="39"/>
      <c r="J99" s="170">
        <v>8</v>
      </c>
      <c r="K99" s="200">
        <v>40</v>
      </c>
      <c r="L99" s="54">
        <v>86</v>
      </c>
      <c r="M99" s="57" t="s">
        <v>182</v>
      </c>
    </row>
    <row r="100" spans="1:13" ht="12.75">
      <c r="A100" s="28">
        <v>73</v>
      </c>
      <c r="B100" s="163" t="s">
        <v>103</v>
      </c>
      <c r="C100" s="34"/>
      <c r="D100" s="79" t="s">
        <v>227</v>
      </c>
      <c r="E100" s="89"/>
      <c r="F100" s="96">
        <v>25</v>
      </c>
      <c r="G100" s="38">
        <v>0</v>
      </c>
      <c r="H100" s="170">
        <v>16</v>
      </c>
      <c r="I100" s="39"/>
      <c r="J100" s="170">
        <v>17</v>
      </c>
      <c r="K100" s="200">
        <v>33</v>
      </c>
      <c r="L100" s="54">
        <v>87</v>
      </c>
      <c r="M100" s="57" t="s">
        <v>182</v>
      </c>
    </row>
    <row r="102" spans="2:5" ht="12.75">
      <c r="B102" s="207" t="s">
        <v>186</v>
      </c>
      <c r="D102" s="209"/>
      <c r="E102" s="209" t="s">
        <v>194</v>
      </c>
    </row>
    <row r="103" spans="2:5" ht="12.75">
      <c r="B103" s="207" t="s">
        <v>187</v>
      </c>
      <c r="D103" s="208" t="s">
        <v>190</v>
      </c>
      <c r="E103" s="209" t="s">
        <v>193</v>
      </c>
    </row>
    <row r="104" spans="2:5" ht="12.75">
      <c r="B104" s="207" t="s">
        <v>188</v>
      </c>
      <c r="D104" s="209" t="s">
        <v>189</v>
      </c>
      <c r="E104" s="209" t="s">
        <v>195</v>
      </c>
    </row>
    <row r="105" spans="2:5" ht="12.75">
      <c r="B105" s="207" t="s">
        <v>198</v>
      </c>
      <c r="D105" s="209" t="s">
        <v>191</v>
      </c>
      <c r="E105" s="209" t="s">
        <v>196</v>
      </c>
    </row>
    <row r="106" spans="2:5" ht="12.75">
      <c r="B106" s="207"/>
      <c r="D106" s="209" t="s">
        <v>192</v>
      </c>
      <c r="E106" s="209" t="s">
        <v>197</v>
      </c>
    </row>
    <row r="107" spans="4:5" ht="12.75">
      <c r="D107" s="209" t="s">
        <v>199</v>
      </c>
      <c r="E107" s="209" t="s">
        <v>200</v>
      </c>
    </row>
    <row r="108" spans="4:5" ht="12.75">
      <c r="D108" s="209" t="s">
        <v>201</v>
      </c>
      <c r="E108" s="209" t="s">
        <v>202</v>
      </c>
    </row>
    <row r="109" spans="2:5" ht="12.75">
      <c r="B109" s="209" t="s">
        <v>203</v>
      </c>
      <c r="D109" s="209" t="s">
        <v>204</v>
      </c>
      <c r="E109" s="209" t="s">
        <v>205</v>
      </c>
    </row>
    <row r="110" spans="4:5" ht="12.75">
      <c r="D110" s="209" t="s">
        <v>206</v>
      </c>
      <c r="E110" s="209" t="s">
        <v>207</v>
      </c>
    </row>
    <row r="111" spans="2:5" ht="12.75">
      <c r="B111" s="209" t="s">
        <v>208</v>
      </c>
      <c r="C111" s="209"/>
      <c r="D111" s="209" t="s">
        <v>209</v>
      </c>
      <c r="E111" s="209" t="s">
        <v>210</v>
      </c>
    </row>
    <row r="112" spans="2:4" ht="12.75">
      <c r="B112" s="209" t="s">
        <v>211</v>
      </c>
      <c r="D112" s="209" t="s">
        <v>212</v>
      </c>
    </row>
  </sheetData>
  <sheetProtection/>
  <mergeCells count="30">
    <mergeCell ref="K4:M4"/>
    <mergeCell ref="G2:L2"/>
    <mergeCell ref="G3:L3"/>
    <mergeCell ref="C4:F4"/>
    <mergeCell ref="G4:J4"/>
    <mergeCell ref="A2:C2"/>
    <mergeCell ref="A3:C3"/>
    <mergeCell ref="A4:B4"/>
    <mergeCell ref="D2:F2"/>
    <mergeCell ref="D3:F3"/>
    <mergeCell ref="C7:M7"/>
    <mergeCell ref="A5:B5"/>
    <mergeCell ref="B12:C13"/>
    <mergeCell ref="A7:B7"/>
    <mergeCell ref="A8:B8"/>
    <mergeCell ref="A10:B10"/>
    <mergeCell ref="C5:F5"/>
    <mergeCell ref="C8:M8"/>
    <mergeCell ref="C9:M9"/>
    <mergeCell ref="A6:B6"/>
    <mergeCell ref="B16:C16"/>
    <mergeCell ref="A1:L1"/>
    <mergeCell ref="K5:M5"/>
    <mergeCell ref="C10:M10"/>
    <mergeCell ref="D12:D13"/>
    <mergeCell ref="G5:J5"/>
    <mergeCell ref="G12:J12"/>
    <mergeCell ref="L12:L13"/>
    <mergeCell ref="A9:B9"/>
    <mergeCell ref="C6:M6"/>
  </mergeCells>
  <conditionalFormatting sqref="G14:I100 K14:K100">
    <cfRule type="cellIs" priority="1" dxfId="3" operator="equal" stopIfTrue="1">
      <formula>0</formula>
    </cfRule>
  </conditionalFormatting>
  <conditionalFormatting sqref="J14:J100">
    <cfRule type="cellIs" priority="2" dxfId="4" operator="equal" stopIfTrue="1">
      <formula>0</formula>
    </cfRule>
  </conditionalFormatting>
  <printOptions/>
  <pageMargins left="0.5905511811023623" right="0.47" top="0.26" bottom="0.31" header="0.17" footer="0.17"/>
  <pageSetup fitToHeight="2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O112"/>
  <sheetViews>
    <sheetView zoomScale="145" zoomScaleNormal="145" zoomScalePageLayoutView="0" workbookViewId="0" topLeftCell="A85">
      <selection activeCell="P13" sqref="P13"/>
    </sheetView>
  </sheetViews>
  <sheetFormatPr defaultColWidth="9.00390625" defaultRowHeight="12.75"/>
  <cols>
    <col min="1" max="1" width="4.75390625" style="0" customWidth="1"/>
    <col min="2" max="2" width="8.75390625" style="0" customWidth="1"/>
    <col min="3" max="3" width="9.625" style="0" customWidth="1"/>
    <col min="4" max="4" width="11.75390625" style="0" bestFit="1" customWidth="1"/>
    <col min="5" max="5" width="7.875" style="0" customWidth="1"/>
    <col min="6" max="6" width="7.875" style="0" bestFit="1" customWidth="1"/>
    <col min="7" max="8" width="4.75390625" style="0" customWidth="1"/>
    <col min="9" max="9" width="6.00390625" style="0" customWidth="1"/>
    <col min="10" max="10" width="5.75390625" style="0" bestFit="1" customWidth="1"/>
    <col min="11" max="11" width="4.75390625" style="0" customWidth="1"/>
    <col min="12" max="12" width="8.125" style="0" customWidth="1"/>
    <col min="13" max="13" width="10.00390625" style="0" bestFit="1" customWidth="1"/>
  </cols>
  <sheetData>
    <row r="1" spans="1:13" ht="27.75" customHeight="1" thickBot="1">
      <c r="A1" s="214" t="s">
        <v>27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60" t="s">
        <v>30</v>
      </c>
    </row>
    <row r="2" spans="1:13" ht="12.75">
      <c r="A2" s="250" t="s">
        <v>3</v>
      </c>
      <c r="B2" s="242"/>
      <c r="C2" s="242"/>
      <c r="D2" s="242" t="s">
        <v>6</v>
      </c>
      <c r="E2" s="242"/>
      <c r="F2" s="242"/>
      <c r="G2" s="242" t="s">
        <v>35</v>
      </c>
      <c r="H2" s="242"/>
      <c r="I2" s="242"/>
      <c r="J2" s="242"/>
      <c r="K2" s="242"/>
      <c r="L2" s="242"/>
      <c r="M2" s="48" t="s">
        <v>7</v>
      </c>
    </row>
    <row r="3" spans="1:15" ht="37.5" customHeight="1">
      <c r="A3" s="263" t="s">
        <v>234</v>
      </c>
      <c r="B3" s="264"/>
      <c r="C3" s="264"/>
      <c r="D3" s="255">
        <v>2024</v>
      </c>
      <c r="E3" s="255"/>
      <c r="F3" s="255"/>
      <c r="G3" s="243" t="s">
        <v>65</v>
      </c>
      <c r="H3" s="244"/>
      <c r="I3" s="244"/>
      <c r="J3" s="244"/>
      <c r="K3" s="244"/>
      <c r="L3" s="245"/>
      <c r="M3" s="192" t="s">
        <v>63</v>
      </c>
      <c r="O3" s="129"/>
    </row>
    <row r="4" spans="1:13" ht="12.75">
      <c r="A4" s="254" t="s">
        <v>4</v>
      </c>
      <c r="B4" s="249"/>
      <c r="C4" s="246">
        <v>45430</v>
      </c>
      <c r="D4" s="246"/>
      <c r="E4" s="246"/>
      <c r="F4" s="247"/>
      <c r="G4" s="248" t="s">
        <v>14</v>
      </c>
      <c r="H4" s="249"/>
      <c r="I4" s="249"/>
      <c r="J4" s="249"/>
      <c r="K4" s="259" t="s">
        <v>55</v>
      </c>
      <c r="L4" s="259"/>
      <c r="M4" s="260"/>
    </row>
    <row r="5" spans="1:13" ht="12.75">
      <c r="A5" s="232" t="s">
        <v>5</v>
      </c>
      <c r="B5" s="233"/>
      <c r="C5" s="238" t="s">
        <v>54</v>
      </c>
      <c r="D5" s="238"/>
      <c r="E5" s="238"/>
      <c r="F5" s="239"/>
      <c r="G5" s="223" t="s">
        <v>15</v>
      </c>
      <c r="H5" s="224"/>
      <c r="I5" s="224"/>
      <c r="J5" s="224"/>
      <c r="K5" s="261" t="s">
        <v>64</v>
      </c>
      <c r="L5" s="261"/>
      <c r="M5" s="262"/>
    </row>
    <row r="6" spans="1:13" ht="12.75">
      <c r="A6" s="227" t="s">
        <v>16</v>
      </c>
      <c r="B6" s="228"/>
      <c r="C6" s="229" t="s">
        <v>56</v>
      </c>
      <c r="D6" s="230"/>
      <c r="E6" s="230"/>
      <c r="F6" s="230"/>
      <c r="G6" s="230"/>
      <c r="H6" s="230"/>
      <c r="I6" s="230"/>
      <c r="J6" s="230"/>
      <c r="K6" s="230"/>
      <c r="L6" s="230"/>
      <c r="M6" s="231"/>
    </row>
    <row r="7" spans="1:13" ht="12.75">
      <c r="A7" s="227" t="s">
        <v>17</v>
      </c>
      <c r="B7" s="228"/>
      <c r="C7" s="229" t="s">
        <v>57</v>
      </c>
      <c r="D7" s="230"/>
      <c r="E7" s="230"/>
      <c r="F7" s="230"/>
      <c r="G7" s="230"/>
      <c r="H7" s="230"/>
      <c r="I7" s="230"/>
      <c r="J7" s="230"/>
      <c r="K7" s="230"/>
      <c r="L7" s="230"/>
      <c r="M7" s="231"/>
    </row>
    <row r="8" spans="1:13" ht="12.75">
      <c r="A8" s="227" t="s">
        <v>18</v>
      </c>
      <c r="B8" s="228"/>
      <c r="C8" s="229" t="s">
        <v>185</v>
      </c>
      <c r="D8" s="230"/>
      <c r="E8" s="230"/>
      <c r="F8" s="230"/>
      <c r="G8" s="230"/>
      <c r="H8" s="230"/>
      <c r="I8" s="230"/>
      <c r="J8" s="230"/>
      <c r="K8" s="230"/>
      <c r="L8" s="230"/>
      <c r="M8" s="231"/>
    </row>
    <row r="9" spans="1:13" ht="12.75">
      <c r="A9" s="227" t="s">
        <v>19</v>
      </c>
      <c r="B9" s="228"/>
      <c r="C9" s="229" t="s">
        <v>66</v>
      </c>
      <c r="D9" s="230"/>
      <c r="E9" s="230"/>
      <c r="F9" s="230"/>
      <c r="G9" s="230"/>
      <c r="H9" s="230"/>
      <c r="I9" s="230"/>
      <c r="J9" s="230"/>
      <c r="K9" s="230"/>
      <c r="L9" s="230"/>
      <c r="M9" s="231"/>
    </row>
    <row r="10" spans="1:15" ht="13.5" thickBot="1">
      <c r="A10" s="236"/>
      <c r="B10" s="237"/>
      <c r="C10" s="218"/>
      <c r="D10" s="219"/>
      <c r="E10" s="219"/>
      <c r="F10" s="219"/>
      <c r="G10" s="219"/>
      <c r="H10" s="219"/>
      <c r="I10" s="219"/>
      <c r="J10" s="219"/>
      <c r="K10" s="219"/>
      <c r="L10" s="219"/>
      <c r="M10" s="220"/>
      <c r="O10" s="97"/>
    </row>
    <row r="11" spans="1:13" ht="6.75" customHeight="1" thickBot="1">
      <c r="A11" s="6"/>
      <c r="B11" s="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5" ht="12.75" customHeight="1">
      <c r="A12" s="26" t="s">
        <v>10</v>
      </c>
      <c r="B12" s="234" t="s">
        <v>8</v>
      </c>
      <c r="C12" s="234"/>
      <c r="D12" s="221" t="s">
        <v>2</v>
      </c>
      <c r="E12" s="44" t="s">
        <v>0</v>
      </c>
      <c r="F12" s="55" t="s">
        <v>0</v>
      </c>
      <c r="G12" s="225" t="s">
        <v>9</v>
      </c>
      <c r="H12" s="226"/>
      <c r="I12" s="226"/>
      <c r="J12" s="226"/>
      <c r="K12" s="258"/>
      <c r="L12" s="27" t="s">
        <v>31</v>
      </c>
      <c r="M12" s="256" t="s">
        <v>13</v>
      </c>
      <c r="O12" s="97"/>
    </row>
    <row r="13" spans="1:15" ht="12.75" customHeight="1" thickBot="1">
      <c r="A13" s="30" t="s">
        <v>0</v>
      </c>
      <c r="B13" s="235"/>
      <c r="C13" s="235"/>
      <c r="D13" s="222"/>
      <c r="E13" s="45" t="s">
        <v>11</v>
      </c>
      <c r="F13" s="56" t="s">
        <v>26</v>
      </c>
      <c r="G13" s="42">
        <v>1</v>
      </c>
      <c r="H13" s="43">
        <v>2</v>
      </c>
      <c r="I13" s="43">
        <v>3</v>
      </c>
      <c r="J13" s="52">
        <v>4</v>
      </c>
      <c r="K13" s="31"/>
      <c r="L13" s="31" t="s">
        <v>12</v>
      </c>
      <c r="M13" s="257"/>
      <c r="O13" s="63"/>
    </row>
    <row r="14" spans="1:15" ht="12.75">
      <c r="A14" s="93">
        <v>53</v>
      </c>
      <c r="B14" s="72" t="s">
        <v>118</v>
      </c>
      <c r="C14" s="94"/>
      <c r="D14" s="78" t="s">
        <v>168</v>
      </c>
      <c r="E14" s="98"/>
      <c r="F14" s="74">
        <v>18</v>
      </c>
      <c r="G14" s="75">
        <v>119</v>
      </c>
      <c r="H14" s="169">
        <v>88</v>
      </c>
      <c r="I14" s="76"/>
      <c r="J14" s="169">
        <v>15</v>
      </c>
      <c r="K14" s="76"/>
      <c r="L14" s="87">
        <v>1573.79</v>
      </c>
      <c r="M14" s="74"/>
      <c r="O14" s="62"/>
    </row>
    <row r="15" spans="1:15" ht="12.75">
      <c r="A15" s="28">
        <v>54</v>
      </c>
      <c r="B15" s="33" t="s">
        <v>88</v>
      </c>
      <c r="C15" s="34"/>
      <c r="D15" s="79" t="s">
        <v>168</v>
      </c>
      <c r="E15" s="91"/>
      <c r="F15" s="57">
        <v>18</v>
      </c>
      <c r="G15" s="38">
        <v>134</v>
      </c>
      <c r="H15" s="170">
        <v>95</v>
      </c>
      <c r="I15" s="39"/>
      <c r="J15" s="170">
        <v>17</v>
      </c>
      <c r="K15" s="39"/>
      <c r="L15" s="84">
        <v>1573.79</v>
      </c>
      <c r="M15" s="57">
        <v>1</v>
      </c>
      <c r="O15" s="62"/>
    </row>
    <row r="16" spans="1:15" ht="13.5" thickBot="1">
      <c r="A16" s="29">
        <v>52</v>
      </c>
      <c r="B16" s="36" t="s">
        <v>87</v>
      </c>
      <c r="C16" s="37"/>
      <c r="D16" s="80" t="s">
        <v>168</v>
      </c>
      <c r="E16" s="99"/>
      <c r="F16" s="58">
        <v>18</v>
      </c>
      <c r="G16" s="40">
        <v>121</v>
      </c>
      <c r="H16" s="171">
        <v>53</v>
      </c>
      <c r="I16" s="41">
        <v>910.79</v>
      </c>
      <c r="J16" s="171">
        <v>21</v>
      </c>
      <c r="K16" s="41"/>
      <c r="L16" s="85">
        <v>1573.79</v>
      </c>
      <c r="M16" s="58"/>
      <c r="O16" s="62"/>
    </row>
    <row r="17" spans="1:15" ht="12.75">
      <c r="A17" s="93">
        <v>63</v>
      </c>
      <c r="B17" s="64" t="s">
        <v>96</v>
      </c>
      <c r="C17" s="65"/>
      <c r="D17" s="78" t="s">
        <v>126</v>
      </c>
      <c r="E17" s="100"/>
      <c r="F17" s="59">
        <v>21</v>
      </c>
      <c r="G17" s="46">
        <v>116</v>
      </c>
      <c r="H17" s="172">
        <v>56</v>
      </c>
      <c r="I17" s="47"/>
      <c r="J17" s="172">
        <v>21</v>
      </c>
      <c r="K17" s="47"/>
      <c r="L17" s="83">
        <v>1550.81</v>
      </c>
      <c r="M17" s="59"/>
      <c r="O17" s="62"/>
    </row>
    <row r="18" spans="1:15" ht="12.75">
      <c r="A18" s="28">
        <v>62</v>
      </c>
      <c r="B18" s="33" t="s">
        <v>95</v>
      </c>
      <c r="C18" s="34"/>
      <c r="D18" s="79" t="s">
        <v>126</v>
      </c>
      <c r="E18" s="91"/>
      <c r="F18" s="57">
        <v>21</v>
      </c>
      <c r="G18" s="38">
        <v>125</v>
      </c>
      <c r="H18" s="170">
        <v>88</v>
      </c>
      <c r="I18" s="39"/>
      <c r="J18" s="170">
        <v>23</v>
      </c>
      <c r="K18" s="39"/>
      <c r="L18" s="84">
        <v>1550.81</v>
      </c>
      <c r="M18" s="57">
        <v>2</v>
      </c>
      <c r="O18" s="62"/>
    </row>
    <row r="19" spans="1:15" ht="13.5" thickBot="1">
      <c r="A19" s="29">
        <v>61</v>
      </c>
      <c r="B19" s="67" t="s">
        <v>94</v>
      </c>
      <c r="C19" s="68"/>
      <c r="D19" s="80" t="s">
        <v>126</v>
      </c>
      <c r="E19" s="203"/>
      <c r="F19" s="69">
        <v>21</v>
      </c>
      <c r="G19" s="70">
        <v>135</v>
      </c>
      <c r="H19" s="173">
        <v>81</v>
      </c>
      <c r="I19" s="71">
        <v>886.81</v>
      </c>
      <c r="J19" s="173">
        <v>19</v>
      </c>
      <c r="K19" s="71"/>
      <c r="L19" s="86">
        <v>1550.81</v>
      </c>
      <c r="M19" s="69"/>
      <c r="O19" s="62"/>
    </row>
    <row r="20" spans="1:15" ht="12.75">
      <c r="A20" s="93">
        <v>48</v>
      </c>
      <c r="B20" s="72" t="s">
        <v>83</v>
      </c>
      <c r="C20" s="73"/>
      <c r="D20" s="78" t="s">
        <v>172</v>
      </c>
      <c r="E20" s="98"/>
      <c r="F20" s="74">
        <v>16</v>
      </c>
      <c r="G20" s="75">
        <v>111</v>
      </c>
      <c r="H20" s="169">
        <v>75</v>
      </c>
      <c r="I20" s="76"/>
      <c r="J20" s="169">
        <v>19</v>
      </c>
      <c r="K20" s="76"/>
      <c r="L20" s="87">
        <v>1522.51</v>
      </c>
      <c r="M20" s="74"/>
      <c r="O20" s="62"/>
    </row>
    <row r="21" spans="1:15" ht="12.75">
      <c r="A21" s="28">
        <v>47</v>
      </c>
      <c r="B21" s="33" t="s">
        <v>179</v>
      </c>
      <c r="C21" s="34"/>
      <c r="D21" s="79" t="s">
        <v>172</v>
      </c>
      <c r="E21" s="91"/>
      <c r="F21" s="57">
        <v>16</v>
      </c>
      <c r="G21" s="38">
        <v>124</v>
      </c>
      <c r="H21" s="170">
        <v>93</v>
      </c>
      <c r="I21" s="39"/>
      <c r="J21" s="170">
        <v>23</v>
      </c>
      <c r="K21" s="39"/>
      <c r="L21" s="84">
        <v>1522.51</v>
      </c>
      <c r="M21" s="57">
        <v>3</v>
      </c>
      <c r="O21" s="62"/>
    </row>
    <row r="22" spans="1:15" ht="13.5" thickBot="1">
      <c r="A22" s="29">
        <v>46</v>
      </c>
      <c r="B22" s="36" t="s">
        <v>82</v>
      </c>
      <c r="C22" s="37"/>
      <c r="D22" s="80" t="s">
        <v>172</v>
      </c>
      <c r="E22" s="99"/>
      <c r="F22" s="58">
        <v>16</v>
      </c>
      <c r="G22" s="40">
        <v>126</v>
      </c>
      <c r="H22" s="171">
        <v>77</v>
      </c>
      <c r="I22" s="41">
        <v>855.51</v>
      </c>
      <c r="J22" s="171">
        <v>19</v>
      </c>
      <c r="K22" s="41"/>
      <c r="L22" s="85">
        <v>1522.51</v>
      </c>
      <c r="M22" s="58"/>
      <c r="O22" s="62"/>
    </row>
    <row r="23" spans="1:15" ht="12.75">
      <c r="A23" s="93">
        <v>84</v>
      </c>
      <c r="B23" s="64" t="s">
        <v>108</v>
      </c>
      <c r="C23" s="65"/>
      <c r="D23" s="78" t="s">
        <v>129</v>
      </c>
      <c r="E23" s="100"/>
      <c r="F23" s="59">
        <v>28</v>
      </c>
      <c r="G23" s="46">
        <v>107</v>
      </c>
      <c r="H23" s="172">
        <v>64</v>
      </c>
      <c r="I23" s="47"/>
      <c r="J23" s="172">
        <v>23</v>
      </c>
      <c r="K23" s="47"/>
      <c r="L23" s="83">
        <v>1519.97</v>
      </c>
      <c r="M23" s="59"/>
      <c r="O23" s="62"/>
    </row>
    <row r="24" spans="1:15" ht="12.75">
      <c r="A24" s="28">
        <v>83</v>
      </c>
      <c r="B24" s="33" t="s">
        <v>107</v>
      </c>
      <c r="C24" s="34"/>
      <c r="D24" s="79" t="s">
        <v>129</v>
      </c>
      <c r="E24" s="91"/>
      <c r="F24" s="57">
        <v>28</v>
      </c>
      <c r="G24" s="38">
        <v>132</v>
      </c>
      <c r="H24" s="170">
        <v>93</v>
      </c>
      <c r="I24" s="39"/>
      <c r="J24" s="170">
        <v>11</v>
      </c>
      <c r="K24" s="39"/>
      <c r="L24" s="84">
        <v>1519.97</v>
      </c>
      <c r="M24" s="57">
        <v>4</v>
      </c>
      <c r="O24" s="62"/>
    </row>
    <row r="25" spans="1:15" ht="13.5" thickBot="1">
      <c r="A25" s="29">
        <v>82</v>
      </c>
      <c r="B25" s="67" t="s">
        <v>159</v>
      </c>
      <c r="C25" s="68"/>
      <c r="D25" s="80" t="s">
        <v>129</v>
      </c>
      <c r="E25" s="101"/>
      <c r="F25" s="69">
        <v>28</v>
      </c>
      <c r="G25" s="70">
        <v>110</v>
      </c>
      <c r="H25" s="173">
        <v>92</v>
      </c>
      <c r="I25" s="71">
        <v>870.97</v>
      </c>
      <c r="J25" s="173">
        <v>17</v>
      </c>
      <c r="K25" s="71"/>
      <c r="L25" s="86">
        <v>1519.97</v>
      </c>
      <c r="M25" s="69"/>
      <c r="O25" s="62"/>
    </row>
    <row r="26" spans="1:15" ht="12.75">
      <c r="A26" s="93">
        <v>38</v>
      </c>
      <c r="B26" s="72" t="s">
        <v>79</v>
      </c>
      <c r="C26" s="73"/>
      <c r="D26" s="78" t="s">
        <v>121</v>
      </c>
      <c r="E26" s="102"/>
      <c r="F26" s="74">
        <v>13</v>
      </c>
      <c r="G26" s="75">
        <v>101</v>
      </c>
      <c r="H26" s="169">
        <v>59</v>
      </c>
      <c r="I26" s="76"/>
      <c r="J26" s="169">
        <v>15</v>
      </c>
      <c r="K26" s="76"/>
      <c r="L26" s="87">
        <v>1501.47</v>
      </c>
      <c r="M26" s="74"/>
      <c r="O26" s="62"/>
    </row>
    <row r="27" spans="1:15" ht="12.75">
      <c r="A27" s="28">
        <v>39</v>
      </c>
      <c r="B27" s="33" t="s">
        <v>150</v>
      </c>
      <c r="C27" s="34"/>
      <c r="D27" s="79" t="s">
        <v>121</v>
      </c>
      <c r="E27" s="89"/>
      <c r="F27" s="57">
        <v>13</v>
      </c>
      <c r="G27" s="38">
        <v>129</v>
      </c>
      <c r="H27" s="170">
        <v>97</v>
      </c>
      <c r="I27" s="39"/>
      <c r="J27" s="170">
        <v>11</v>
      </c>
      <c r="K27" s="39"/>
      <c r="L27" s="84">
        <v>1501.47</v>
      </c>
      <c r="M27" s="57">
        <v>5</v>
      </c>
      <c r="O27" s="62"/>
    </row>
    <row r="28" spans="1:15" ht="13.5" thickBot="1">
      <c r="A28" s="29">
        <v>37</v>
      </c>
      <c r="B28" s="36" t="s">
        <v>78</v>
      </c>
      <c r="C28" s="37"/>
      <c r="D28" s="80" t="s">
        <v>121</v>
      </c>
      <c r="E28" s="103"/>
      <c r="F28" s="58">
        <v>13</v>
      </c>
      <c r="G28" s="40">
        <v>118</v>
      </c>
      <c r="H28" s="171">
        <v>90</v>
      </c>
      <c r="I28" s="41">
        <v>864.47</v>
      </c>
      <c r="J28" s="171">
        <v>17</v>
      </c>
      <c r="K28" s="41"/>
      <c r="L28" s="85">
        <v>1501.47</v>
      </c>
      <c r="M28" s="58"/>
      <c r="O28" s="62"/>
    </row>
    <row r="29" spans="1:15" ht="12.75">
      <c r="A29" s="93">
        <v>36</v>
      </c>
      <c r="B29" s="64" t="s">
        <v>77</v>
      </c>
      <c r="C29" s="65"/>
      <c r="D29" s="78" t="s">
        <v>120</v>
      </c>
      <c r="E29" s="104"/>
      <c r="F29" s="59">
        <v>12</v>
      </c>
      <c r="G29" s="46">
        <v>115</v>
      </c>
      <c r="H29" s="172">
        <v>81</v>
      </c>
      <c r="I29" s="47"/>
      <c r="J29" s="172">
        <v>17</v>
      </c>
      <c r="K29" s="47"/>
      <c r="L29" s="83">
        <v>1488.38</v>
      </c>
      <c r="M29" s="59"/>
      <c r="O29" s="62"/>
    </row>
    <row r="30" spans="1:15" ht="12.75">
      <c r="A30" s="28">
        <v>35</v>
      </c>
      <c r="B30" s="33" t="s">
        <v>76</v>
      </c>
      <c r="C30" s="34"/>
      <c r="D30" s="79" t="s">
        <v>120</v>
      </c>
      <c r="E30" s="89"/>
      <c r="F30" s="57">
        <v>12</v>
      </c>
      <c r="G30" s="38">
        <v>114</v>
      </c>
      <c r="H30" s="170">
        <v>88</v>
      </c>
      <c r="I30" s="39"/>
      <c r="J30" s="170">
        <v>19</v>
      </c>
      <c r="K30" s="39"/>
      <c r="L30" s="84">
        <v>1488.38</v>
      </c>
      <c r="M30" s="57">
        <v>6</v>
      </c>
      <c r="O30" s="62"/>
    </row>
    <row r="31" spans="1:15" ht="13.5" thickBot="1">
      <c r="A31" s="29">
        <v>34</v>
      </c>
      <c r="B31" s="67" t="s">
        <v>75</v>
      </c>
      <c r="C31" s="68"/>
      <c r="D31" s="80" t="s">
        <v>120</v>
      </c>
      <c r="E31" s="101"/>
      <c r="F31" s="69">
        <v>12</v>
      </c>
      <c r="G31" s="70">
        <v>94</v>
      </c>
      <c r="H31" s="173">
        <v>93</v>
      </c>
      <c r="I31" s="71">
        <v>848.38</v>
      </c>
      <c r="J31" s="173">
        <v>19</v>
      </c>
      <c r="K31" s="71"/>
      <c r="L31" s="86">
        <v>1488.38</v>
      </c>
      <c r="M31" s="69"/>
      <c r="O31" s="62"/>
    </row>
    <row r="32" spans="1:15" ht="12.75">
      <c r="A32" s="93">
        <v>71</v>
      </c>
      <c r="B32" s="72" t="s">
        <v>154</v>
      </c>
      <c r="C32" s="73"/>
      <c r="D32" s="78" t="s">
        <v>127</v>
      </c>
      <c r="E32" s="102"/>
      <c r="F32" s="74">
        <v>24</v>
      </c>
      <c r="G32" s="75">
        <v>79</v>
      </c>
      <c r="H32" s="169">
        <v>81</v>
      </c>
      <c r="I32" s="76"/>
      <c r="J32" s="169">
        <v>15</v>
      </c>
      <c r="K32" s="76"/>
      <c r="L32" s="87">
        <v>1475.95</v>
      </c>
      <c r="M32" s="74"/>
      <c r="O32" s="62"/>
    </row>
    <row r="33" spans="1:15" ht="12.75">
      <c r="A33" s="28">
        <v>72</v>
      </c>
      <c r="B33" s="33" t="s">
        <v>102</v>
      </c>
      <c r="C33" s="34"/>
      <c r="D33" s="79" t="s">
        <v>127</v>
      </c>
      <c r="E33" s="89"/>
      <c r="F33" s="57">
        <v>24</v>
      </c>
      <c r="G33" s="38">
        <v>131</v>
      </c>
      <c r="H33" s="170">
        <v>84</v>
      </c>
      <c r="I33" s="39"/>
      <c r="J33" s="170">
        <v>25</v>
      </c>
      <c r="K33" s="39"/>
      <c r="L33" s="84">
        <v>1475.95</v>
      </c>
      <c r="M33" s="57">
        <v>7</v>
      </c>
      <c r="O33" s="62"/>
    </row>
    <row r="34" spans="1:15" ht="13.5" thickBot="1">
      <c r="A34" s="29">
        <v>70</v>
      </c>
      <c r="B34" s="36" t="s">
        <v>101</v>
      </c>
      <c r="C34" s="37"/>
      <c r="D34" s="80" t="s">
        <v>127</v>
      </c>
      <c r="E34" s="103"/>
      <c r="F34" s="58">
        <v>24</v>
      </c>
      <c r="G34" s="40">
        <v>115</v>
      </c>
      <c r="H34" s="171">
        <v>87</v>
      </c>
      <c r="I34" s="41">
        <v>842.95</v>
      </c>
      <c r="J34" s="171">
        <v>16</v>
      </c>
      <c r="K34" s="41"/>
      <c r="L34" s="85">
        <v>1475.95</v>
      </c>
      <c r="M34" s="58"/>
      <c r="O34" s="62"/>
    </row>
    <row r="35" spans="1:15" ht="12.75">
      <c r="A35" s="93">
        <v>29</v>
      </c>
      <c r="B35" s="64" t="s">
        <v>70</v>
      </c>
      <c r="C35" s="65"/>
      <c r="D35" s="78" t="s">
        <v>167</v>
      </c>
      <c r="E35" s="104"/>
      <c r="F35" s="59">
        <v>10</v>
      </c>
      <c r="G35" s="46">
        <v>107</v>
      </c>
      <c r="H35" s="172">
        <v>77</v>
      </c>
      <c r="I35" s="47"/>
      <c r="J35" s="172">
        <v>15</v>
      </c>
      <c r="K35" s="47"/>
      <c r="L35" s="83">
        <v>1455.44</v>
      </c>
      <c r="M35" s="59"/>
      <c r="O35" s="62"/>
    </row>
    <row r="36" spans="1:15" ht="12.75">
      <c r="A36" s="28">
        <v>30</v>
      </c>
      <c r="B36" s="33" t="s">
        <v>71</v>
      </c>
      <c r="C36" s="34"/>
      <c r="D36" s="79" t="s">
        <v>167</v>
      </c>
      <c r="E36" s="89"/>
      <c r="F36" s="57">
        <v>10</v>
      </c>
      <c r="G36" s="38">
        <v>118</v>
      </c>
      <c r="H36" s="170">
        <v>78</v>
      </c>
      <c r="I36" s="39"/>
      <c r="J36" s="170">
        <v>19</v>
      </c>
      <c r="K36" s="39"/>
      <c r="L36" s="84">
        <v>1455.44</v>
      </c>
      <c r="M36" s="57">
        <v>8</v>
      </c>
      <c r="O36" s="62"/>
    </row>
    <row r="37" spans="1:15" ht="13.5" thickBot="1">
      <c r="A37" s="29">
        <v>28</v>
      </c>
      <c r="B37" s="67" t="s">
        <v>69</v>
      </c>
      <c r="C37" s="68"/>
      <c r="D37" s="80" t="s">
        <v>167</v>
      </c>
      <c r="E37" s="101"/>
      <c r="F37" s="69">
        <v>10</v>
      </c>
      <c r="G37" s="70">
        <v>92</v>
      </c>
      <c r="H37" s="173">
        <v>93</v>
      </c>
      <c r="I37" s="71">
        <v>845.44</v>
      </c>
      <c r="J37" s="173">
        <v>11</v>
      </c>
      <c r="K37" s="71"/>
      <c r="L37" s="86">
        <v>1455.44</v>
      </c>
      <c r="M37" s="69"/>
      <c r="O37" s="62"/>
    </row>
    <row r="38" spans="1:15" ht="12.75">
      <c r="A38" s="93">
        <v>93</v>
      </c>
      <c r="B38" s="72" t="s">
        <v>115</v>
      </c>
      <c r="C38" s="73"/>
      <c r="D38" s="78" t="s">
        <v>176</v>
      </c>
      <c r="E38" s="102"/>
      <c r="F38" s="74">
        <v>31</v>
      </c>
      <c r="G38" s="75">
        <v>125</v>
      </c>
      <c r="H38" s="169">
        <v>33</v>
      </c>
      <c r="I38" s="76"/>
      <c r="J38" s="169">
        <v>21</v>
      </c>
      <c r="K38" s="76"/>
      <c r="L38" s="87">
        <v>1434.78</v>
      </c>
      <c r="M38" s="74"/>
      <c r="O38" s="62"/>
    </row>
    <row r="39" spans="1:15" ht="12.75">
      <c r="A39" s="28">
        <v>92</v>
      </c>
      <c r="B39" s="33" t="s">
        <v>114</v>
      </c>
      <c r="C39" s="34"/>
      <c r="D39" s="79" t="s">
        <v>176</v>
      </c>
      <c r="E39" s="89"/>
      <c r="F39" s="57">
        <v>31</v>
      </c>
      <c r="G39" s="38">
        <v>126</v>
      </c>
      <c r="H39" s="170">
        <v>75</v>
      </c>
      <c r="I39" s="39"/>
      <c r="J39" s="170">
        <v>15</v>
      </c>
      <c r="K39" s="39"/>
      <c r="L39" s="84">
        <v>1434.78</v>
      </c>
      <c r="M39" s="57">
        <v>9</v>
      </c>
      <c r="O39" s="62"/>
    </row>
    <row r="40" spans="1:15" ht="13.5" thickBot="1">
      <c r="A40" s="29">
        <v>91</v>
      </c>
      <c r="B40" s="36" t="s">
        <v>161</v>
      </c>
      <c r="C40" s="37"/>
      <c r="D40" s="80" t="s">
        <v>176</v>
      </c>
      <c r="E40" s="103"/>
      <c r="F40" s="58">
        <v>31</v>
      </c>
      <c r="G40" s="40">
        <v>114</v>
      </c>
      <c r="H40" s="171">
        <v>84</v>
      </c>
      <c r="I40" s="41">
        <v>824.78</v>
      </c>
      <c r="J40" s="171">
        <v>17</v>
      </c>
      <c r="K40" s="41"/>
      <c r="L40" s="85">
        <v>1434.78</v>
      </c>
      <c r="M40" s="58"/>
      <c r="O40" s="62"/>
    </row>
    <row r="41" spans="1:15" ht="12.75">
      <c r="A41" s="93">
        <v>51</v>
      </c>
      <c r="B41" s="64" t="s">
        <v>86</v>
      </c>
      <c r="C41" s="65"/>
      <c r="D41" s="78" t="s">
        <v>124</v>
      </c>
      <c r="E41" s="104"/>
      <c r="F41" s="59">
        <v>17</v>
      </c>
      <c r="G41" s="46">
        <v>88</v>
      </c>
      <c r="H41" s="172">
        <v>18</v>
      </c>
      <c r="I41" s="47"/>
      <c r="J41" s="172">
        <v>17</v>
      </c>
      <c r="K41" s="47"/>
      <c r="L41" s="83">
        <v>1401.98</v>
      </c>
      <c r="M41" s="59"/>
      <c r="O41" s="62"/>
    </row>
    <row r="42" spans="1:15" ht="12.75">
      <c r="A42" s="28">
        <v>50</v>
      </c>
      <c r="B42" s="33" t="s">
        <v>85</v>
      </c>
      <c r="C42" s="34"/>
      <c r="D42" s="79" t="s">
        <v>124</v>
      </c>
      <c r="E42" s="89"/>
      <c r="F42" s="57">
        <v>17</v>
      </c>
      <c r="G42" s="38">
        <v>92</v>
      </c>
      <c r="H42" s="170">
        <v>90</v>
      </c>
      <c r="I42" s="39"/>
      <c r="J42" s="170">
        <v>19</v>
      </c>
      <c r="K42" s="39"/>
      <c r="L42" s="84">
        <v>1401.98</v>
      </c>
      <c r="M42" s="57">
        <v>10</v>
      </c>
      <c r="O42" s="62"/>
    </row>
    <row r="43" spans="1:15" ht="13.5" thickBot="1">
      <c r="A43" s="29">
        <v>49</v>
      </c>
      <c r="B43" s="67" t="s">
        <v>84</v>
      </c>
      <c r="C43" s="68"/>
      <c r="D43" s="80" t="s">
        <v>124</v>
      </c>
      <c r="E43" s="101"/>
      <c r="F43" s="69">
        <v>17</v>
      </c>
      <c r="G43" s="70">
        <v>100</v>
      </c>
      <c r="H43" s="173">
        <v>75</v>
      </c>
      <c r="I43" s="71">
        <v>881.98</v>
      </c>
      <c r="J43" s="173">
        <v>21</v>
      </c>
      <c r="K43" s="71"/>
      <c r="L43" s="86">
        <v>1401.98</v>
      </c>
      <c r="M43" s="69"/>
      <c r="O43" s="62"/>
    </row>
    <row r="44" spans="1:15" ht="12.75">
      <c r="A44" s="93">
        <v>90</v>
      </c>
      <c r="B44" s="72" t="s">
        <v>160</v>
      </c>
      <c r="C44" s="73"/>
      <c r="D44" s="78" t="s">
        <v>175</v>
      </c>
      <c r="E44" s="102"/>
      <c r="F44" s="74">
        <v>30</v>
      </c>
      <c r="G44" s="75">
        <v>88</v>
      </c>
      <c r="H44" s="169">
        <v>35</v>
      </c>
      <c r="I44" s="76"/>
      <c r="J44" s="169">
        <v>11</v>
      </c>
      <c r="K44" s="76"/>
      <c r="L44" s="87">
        <v>1393.66</v>
      </c>
      <c r="M44" s="74"/>
      <c r="O44" s="62"/>
    </row>
    <row r="45" spans="1:15" ht="12.75">
      <c r="A45" s="28">
        <v>89</v>
      </c>
      <c r="B45" s="33" t="s">
        <v>113</v>
      </c>
      <c r="C45" s="34"/>
      <c r="D45" s="79" t="s">
        <v>175</v>
      </c>
      <c r="E45" s="89"/>
      <c r="F45" s="57">
        <v>30</v>
      </c>
      <c r="G45" s="38">
        <v>88</v>
      </c>
      <c r="H45" s="170">
        <v>91</v>
      </c>
      <c r="I45" s="39"/>
      <c r="J45" s="170">
        <v>21</v>
      </c>
      <c r="K45" s="39"/>
      <c r="L45" s="84">
        <v>1393.66</v>
      </c>
      <c r="M45" s="57">
        <v>11</v>
      </c>
      <c r="O45" s="62"/>
    </row>
    <row r="46" spans="1:15" ht="13.5" thickBot="1">
      <c r="A46" s="29">
        <v>88</v>
      </c>
      <c r="B46" s="36" t="s">
        <v>112</v>
      </c>
      <c r="C46" s="37"/>
      <c r="D46" s="80" t="s">
        <v>175</v>
      </c>
      <c r="E46" s="103"/>
      <c r="F46" s="58">
        <v>30</v>
      </c>
      <c r="G46" s="40">
        <v>110</v>
      </c>
      <c r="H46" s="171">
        <v>89</v>
      </c>
      <c r="I46" s="41">
        <v>843.66</v>
      </c>
      <c r="J46" s="171">
        <v>17</v>
      </c>
      <c r="K46" s="41"/>
      <c r="L46" s="85">
        <v>1393.66</v>
      </c>
      <c r="M46" s="58"/>
      <c r="O46" s="62"/>
    </row>
    <row r="47" spans="1:15" ht="12.75">
      <c r="A47" s="93">
        <v>33</v>
      </c>
      <c r="B47" s="64" t="s">
        <v>74</v>
      </c>
      <c r="C47" s="65"/>
      <c r="D47" s="78" t="s">
        <v>174</v>
      </c>
      <c r="E47" s="202"/>
      <c r="F47" s="59">
        <v>11</v>
      </c>
      <c r="G47" s="46">
        <v>96</v>
      </c>
      <c r="H47" s="172">
        <v>19</v>
      </c>
      <c r="I47" s="47"/>
      <c r="J47" s="172">
        <v>18</v>
      </c>
      <c r="K47" s="47"/>
      <c r="L47" s="83">
        <v>1390.22</v>
      </c>
      <c r="M47" s="59"/>
      <c r="O47" s="62"/>
    </row>
    <row r="48" spans="1:15" ht="12.75">
      <c r="A48" s="28">
        <v>32</v>
      </c>
      <c r="B48" s="33" t="s">
        <v>73</v>
      </c>
      <c r="C48" s="34"/>
      <c r="D48" s="79" t="s">
        <v>174</v>
      </c>
      <c r="E48" s="90"/>
      <c r="F48" s="57">
        <v>11</v>
      </c>
      <c r="G48" s="38">
        <v>112</v>
      </c>
      <c r="H48" s="170">
        <v>73</v>
      </c>
      <c r="I48" s="39"/>
      <c r="J48" s="170">
        <v>23</v>
      </c>
      <c r="K48" s="39"/>
      <c r="L48" s="84">
        <v>1390.22</v>
      </c>
      <c r="M48" s="57">
        <v>12</v>
      </c>
      <c r="O48" s="62"/>
    </row>
    <row r="49" spans="1:15" ht="13.5" thickBot="1">
      <c r="A49" s="29">
        <v>31</v>
      </c>
      <c r="B49" s="36" t="s">
        <v>72</v>
      </c>
      <c r="C49" s="37"/>
      <c r="D49" s="80" t="s">
        <v>174</v>
      </c>
      <c r="E49" s="88"/>
      <c r="F49" s="58">
        <v>11</v>
      </c>
      <c r="G49" s="40">
        <v>135</v>
      </c>
      <c r="H49" s="171">
        <v>79</v>
      </c>
      <c r="I49" s="41">
        <v>827.22</v>
      </c>
      <c r="J49" s="171">
        <v>8</v>
      </c>
      <c r="K49" s="41"/>
      <c r="L49" s="85">
        <v>1390.22</v>
      </c>
      <c r="M49" s="58"/>
      <c r="O49" s="62"/>
    </row>
    <row r="50" spans="1:15" ht="12.75">
      <c r="A50" s="93">
        <v>45</v>
      </c>
      <c r="B50" s="64" t="s">
        <v>117</v>
      </c>
      <c r="C50" s="65"/>
      <c r="D50" s="78" t="s">
        <v>122</v>
      </c>
      <c r="E50" s="104"/>
      <c r="F50" s="59">
        <v>15</v>
      </c>
      <c r="G50" s="46">
        <v>105</v>
      </c>
      <c r="H50" s="172">
        <v>67</v>
      </c>
      <c r="I50" s="47"/>
      <c r="J50" s="172">
        <v>17</v>
      </c>
      <c r="K50" s="47"/>
      <c r="L50" s="83">
        <v>1367.89</v>
      </c>
      <c r="M50" s="59"/>
      <c r="O50" s="62"/>
    </row>
    <row r="51" spans="1:15" ht="12.75">
      <c r="A51" s="28">
        <v>44</v>
      </c>
      <c r="B51" s="33" t="s">
        <v>81</v>
      </c>
      <c r="C51" s="34"/>
      <c r="D51" s="79" t="s">
        <v>122</v>
      </c>
      <c r="E51" s="89"/>
      <c r="F51" s="57">
        <v>15</v>
      </c>
      <c r="G51" s="38">
        <v>122</v>
      </c>
      <c r="H51" s="170">
        <v>88</v>
      </c>
      <c r="I51" s="39"/>
      <c r="J51" s="170">
        <v>23</v>
      </c>
      <c r="K51" s="39"/>
      <c r="L51" s="84">
        <v>1367.89</v>
      </c>
      <c r="M51" s="57">
        <v>13</v>
      </c>
      <c r="O51" s="62"/>
    </row>
    <row r="52" spans="1:15" ht="13.5" thickBot="1">
      <c r="A52" s="29">
        <v>43</v>
      </c>
      <c r="B52" s="36" t="s">
        <v>80</v>
      </c>
      <c r="C52" s="37"/>
      <c r="D52" s="80" t="s">
        <v>122</v>
      </c>
      <c r="E52" s="103"/>
      <c r="F52" s="58">
        <v>15</v>
      </c>
      <c r="G52" s="40">
        <v>115</v>
      </c>
      <c r="H52" s="171">
        <v>13</v>
      </c>
      <c r="I52" s="41">
        <v>800.89</v>
      </c>
      <c r="J52" s="171">
        <v>17</v>
      </c>
      <c r="K52" s="41"/>
      <c r="L52" s="85">
        <v>1367.89</v>
      </c>
      <c r="M52" s="58"/>
      <c r="O52" s="62"/>
    </row>
    <row r="53" spans="1:15" ht="12.75">
      <c r="A53" s="93">
        <v>56</v>
      </c>
      <c r="B53" s="64" t="s">
        <v>90</v>
      </c>
      <c r="C53" s="65"/>
      <c r="D53" s="78" t="s">
        <v>170</v>
      </c>
      <c r="E53" s="104"/>
      <c r="F53" s="59">
        <v>19</v>
      </c>
      <c r="G53" s="46">
        <v>84</v>
      </c>
      <c r="H53" s="172">
        <v>94</v>
      </c>
      <c r="I53" s="47"/>
      <c r="J53" s="172">
        <v>23</v>
      </c>
      <c r="K53" s="47"/>
      <c r="L53" s="83">
        <v>1347.34</v>
      </c>
      <c r="M53" s="59"/>
      <c r="O53" s="62"/>
    </row>
    <row r="54" spans="1:15" ht="12.75">
      <c r="A54" s="28">
        <v>57</v>
      </c>
      <c r="B54" s="33" t="s">
        <v>91</v>
      </c>
      <c r="C54" s="34"/>
      <c r="D54" s="79" t="s">
        <v>170</v>
      </c>
      <c r="E54" s="89"/>
      <c r="F54" s="57">
        <v>19</v>
      </c>
      <c r="G54" s="38">
        <v>110</v>
      </c>
      <c r="H54" s="170">
        <v>92</v>
      </c>
      <c r="I54" s="39"/>
      <c r="J54" s="170">
        <v>15</v>
      </c>
      <c r="K54" s="39"/>
      <c r="L54" s="84">
        <v>1347.34</v>
      </c>
      <c r="M54" s="57">
        <v>14</v>
      </c>
      <c r="O54" s="62"/>
    </row>
    <row r="55" spans="1:15" ht="13.5" thickBot="1">
      <c r="A55" s="29">
        <v>55</v>
      </c>
      <c r="B55" s="36" t="s">
        <v>89</v>
      </c>
      <c r="C55" s="37"/>
      <c r="D55" s="80" t="s">
        <v>170</v>
      </c>
      <c r="E55" s="103"/>
      <c r="F55" s="58">
        <v>19</v>
      </c>
      <c r="G55" s="40">
        <v>107</v>
      </c>
      <c r="H55" s="171">
        <v>71</v>
      </c>
      <c r="I55" s="41">
        <v>732.34</v>
      </c>
      <c r="J55" s="171">
        <v>19</v>
      </c>
      <c r="K55" s="41"/>
      <c r="L55" s="85">
        <v>1347.34</v>
      </c>
      <c r="M55" s="58"/>
      <c r="O55" s="62"/>
    </row>
    <row r="56" spans="1:15" ht="12.75">
      <c r="A56" s="93">
        <v>68</v>
      </c>
      <c r="B56" s="64" t="s">
        <v>100</v>
      </c>
      <c r="C56" s="65"/>
      <c r="D56" s="78" t="s">
        <v>123</v>
      </c>
      <c r="E56" s="104"/>
      <c r="F56" s="59">
        <v>23</v>
      </c>
      <c r="G56" s="46">
        <v>106</v>
      </c>
      <c r="H56" s="172">
        <v>7</v>
      </c>
      <c r="I56" s="47"/>
      <c r="J56" s="172">
        <v>18</v>
      </c>
      <c r="K56" s="47"/>
      <c r="L56" s="83">
        <v>1339.47</v>
      </c>
      <c r="M56" s="59"/>
      <c r="O56" s="62"/>
    </row>
    <row r="57" spans="1:15" ht="12.75">
      <c r="A57" s="28">
        <v>69</v>
      </c>
      <c r="B57" s="33" t="s">
        <v>153</v>
      </c>
      <c r="C57" s="34"/>
      <c r="D57" s="79" t="s">
        <v>123</v>
      </c>
      <c r="E57" s="89"/>
      <c r="F57" s="57">
        <v>23</v>
      </c>
      <c r="G57" s="38">
        <v>82</v>
      </c>
      <c r="H57" s="170">
        <v>88</v>
      </c>
      <c r="I57" s="39"/>
      <c r="J57" s="170">
        <v>16</v>
      </c>
      <c r="K57" s="39"/>
      <c r="L57" s="84">
        <v>1339.47</v>
      </c>
      <c r="M57" s="57">
        <v>15</v>
      </c>
      <c r="O57" s="62"/>
    </row>
    <row r="58" spans="1:15" ht="13.5" thickBot="1">
      <c r="A58" s="29">
        <v>67</v>
      </c>
      <c r="B58" s="36" t="s">
        <v>99</v>
      </c>
      <c r="C58" s="37"/>
      <c r="D58" s="80" t="s">
        <v>123</v>
      </c>
      <c r="E58" s="103"/>
      <c r="F58" s="58">
        <v>23</v>
      </c>
      <c r="G58" s="40">
        <v>117</v>
      </c>
      <c r="H58" s="171">
        <v>69</v>
      </c>
      <c r="I58" s="41">
        <v>819.47</v>
      </c>
      <c r="J58" s="171">
        <v>17</v>
      </c>
      <c r="K58" s="41"/>
      <c r="L58" s="85">
        <v>1339.47</v>
      </c>
      <c r="M58" s="58"/>
      <c r="O58" s="62"/>
    </row>
    <row r="59" spans="1:15" ht="12.75">
      <c r="A59" s="93">
        <v>77</v>
      </c>
      <c r="B59" s="64" t="s">
        <v>155</v>
      </c>
      <c r="C59" s="65"/>
      <c r="D59" s="78" t="s">
        <v>173</v>
      </c>
      <c r="E59" s="104"/>
      <c r="F59" s="59">
        <v>26</v>
      </c>
      <c r="G59" s="46">
        <v>105</v>
      </c>
      <c r="H59" s="172">
        <v>0</v>
      </c>
      <c r="I59" s="47"/>
      <c r="J59" s="172">
        <v>23</v>
      </c>
      <c r="K59" s="47"/>
      <c r="L59" s="83">
        <v>1322.58</v>
      </c>
      <c r="M59" s="59"/>
      <c r="O59" s="62"/>
    </row>
    <row r="60" spans="1:15" ht="12.75">
      <c r="A60" s="28">
        <v>78</v>
      </c>
      <c r="B60" s="33" t="s">
        <v>106</v>
      </c>
      <c r="C60" s="34"/>
      <c r="D60" s="79" t="s">
        <v>173</v>
      </c>
      <c r="E60" s="89"/>
      <c r="F60" s="57">
        <v>26</v>
      </c>
      <c r="G60" s="38">
        <v>113</v>
      </c>
      <c r="H60" s="170">
        <v>90</v>
      </c>
      <c r="I60" s="39"/>
      <c r="J60" s="170">
        <v>14</v>
      </c>
      <c r="K60" s="39"/>
      <c r="L60" s="84">
        <v>1322.58</v>
      </c>
      <c r="M60" s="57">
        <v>16</v>
      </c>
      <c r="O60" s="62"/>
    </row>
    <row r="61" spans="1:15" ht="13.5" thickBot="1">
      <c r="A61" s="29">
        <v>76</v>
      </c>
      <c r="B61" s="36" t="s">
        <v>116</v>
      </c>
      <c r="C61" s="37"/>
      <c r="D61" s="80" t="s">
        <v>173</v>
      </c>
      <c r="E61" s="103"/>
      <c r="F61" s="58">
        <v>26</v>
      </c>
      <c r="G61" s="40">
        <v>97</v>
      </c>
      <c r="H61" s="171">
        <v>86</v>
      </c>
      <c r="I61" s="41">
        <v>782.58</v>
      </c>
      <c r="J61" s="171">
        <v>12</v>
      </c>
      <c r="K61" s="41"/>
      <c r="L61" s="85">
        <v>1322.58</v>
      </c>
      <c r="M61" s="58"/>
      <c r="O61" s="62"/>
    </row>
    <row r="62" spans="1:15" ht="12.75">
      <c r="A62" s="93">
        <v>6</v>
      </c>
      <c r="B62" s="64" t="s">
        <v>135</v>
      </c>
      <c r="C62" s="65"/>
      <c r="D62" s="78" t="s">
        <v>162</v>
      </c>
      <c r="E62" s="202"/>
      <c r="F62" s="59">
        <v>2</v>
      </c>
      <c r="G62" s="46">
        <v>31</v>
      </c>
      <c r="H62" s="172">
        <v>64</v>
      </c>
      <c r="I62" s="47"/>
      <c r="J62" s="172">
        <v>13</v>
      </c>
      <c r="K62" s="47"/>
      <c r="L62" s="83">
        <v>1315.51</v>
      </c>
      <c r="M62" s="59"/>
      <c r="O62" s="62"/>
    </row>
    <row r="63" spans="1:15" ht="12.75">
      <c r="A63" s="28">
        <v>5</v>
      </c>
      <c r="B63" s="33" t="s">
        <v>134</v>
      </c>
      <c r="C63" s="34"/>
      <c r="D63" s="79" t="s">
        <v>162</v>
      </c>
      <c r="E63" s="90"/>
      <c r="F63" s="92">
        <v>2</v>
      </c>
      <c r="G63" s="38">
        <v>115</v>
      </c>
      <c r="H63" s="170">
        <v>82</v>
      </c>
      <c r="I63" s="39"/>
      <c r="J63" s="170">
        <v>12</v>
      </c>
      <c r="K63" s="39"/>
      <c r="L63" s="84">
        <v>1315.51</v>
      </c>
      <c r="M63" s="57">
        <v>17</v>
      </c>
      <c r="O63" s="62"/>
    </row>
    <row r="64" spans="1:15" ht="13.5" thickBot="1">
      <c r="A64" s="29">
        <v>4</v>
      </c>
      <c r="B64" s="36" t="s">
        <v>133</v>
      </c>
      <c r="C64" s="37"/>
      <c r="D64" s="80" t="s">
        <v>162</v>
      </c>
      <c r="E64" s="88"/>
      <c r="F64" s="58">
        <v>2</v>
      </c>
      <c r="G64" s="40">
        <v>122</v>
      </c>
      <c r="H64" s="171">
        <v>90</v>
      </c>
      <c r="I64" s="41">
        <v>767.51</v>
      </c>
      <c r="J64" s="171">
        <v>19</v>
      </c>
      <c r="K64" s="41"/>
      <c r="L64" s="85">
        <v>1315.51</v>
      </c>
      <c r="M64" s="58"/>
      <c r="O64" s="62"/>
    </row>
    <row r="65" spans="1:15" ht="12.75">
      <c r="A65" s="93">
        <v>26</v>
      </c>
      <c r="B65" s="64" t="s">
        <v>67</v>
      </c>
      <c r="C65" s="65"/>
      <c r="D65" s="78" t="s">
        <v>119</v>
      </c>
      <c r="E65" s="104"/>
      <c r="F65" s="59">
        <v>9</v>
      </c>
      <c r="G65" s="46">
        <v>120</v>
      </c>
      <c r="H65" s="172">
        <v>17</v>
      </c>
      <c r="I65" s="47"/>
      <c r="J65" s="172">
        <v>11</v>
      </c>
      <c r="K65" s="47"/>
      <c r="L65" s="83">
        <v>1310.18</v>
      </c>
      <c r="M65" s="59"/>
      <c r="O65" s="62"/>
    </row>
    <row r="66" spans="1:15" ht="12.75">
      <c r="A66" s="28">
        <v>27</v>
      </c>
      <c r="B66" s="33" t="s">
        <v>68</v>
      </c>
      <c r="C66" s="34"/>
      <c r="D66" s="79" t="s">
        <v>119</v>
      </c>
      <c r="E66" s="89"/>
      <c r="F66" s="57">
        <v>9</v>
      </c>
      <c r="G66" s="38">
        <v>101</v>
      </c>
      <c r="H66" s="170">
        <v>82</v>
      </c>
      <c r="I66" s="39"/>
      <c r="J66" s="170">
        <v>19</v>
      </c>
      <c r="K66" s="39"/>
      <c r="L66" s="84">
        <v>1310.18</v>
      </c>
      <c r="M66" s="57">
        <v>18</v>
      </c>
      <c r="O66" s="62"/>
    </row>
    <row r="67" spans="1:15" ht="13.5" thickBot="1">
      <c r="A67" s="29">
        <v>25</v>
      </c>
      <c r="B67" s="36" t="s">
        <v>149</v>
      </c>
      <c r="C67" s="37"/>
      <c r="D67" s="80" t="s">
        <v>119</v>
      </c>
      <c r="E67" s="103"/>
      <c r="F67" s="58">
        <v>9</v>
      </c>
      <c r="G67" s="40">
        <v>105</v>
      </c>
      <c r="H67" s="171">
        <v>95</v>
      </c>
      <c r="I67" s="41">
        <v>743.18</v>
      </c>
      <c r="J67" s="171">
        <v>17</v>
      </c>
      <c r="K67" s="41"/>
      <c r="L67" s="85">
        <v>1310.18</v>
      </c>
      <c r="M67" s="58"/>
      <c r="O67" s="62"/>
    </row>
    <row r="68" spans="1:15" ht="12.75">
      <c r="A68" s="93">
        <v>59</v>
      </c>
      <c r="B68" s="64" t="s">
        <v>93</v>
      </c>
      <c r="C68" s="65"/>
      <c r="D68" s="78" t="s">
        <v>125</v>
      </c>
      <c r="E68" s="104"/>
      <c r="F68" s="59">
        <v>20</v>
      </c>
      <c r="G68" s="46">
        <v>90</v>
      </c>
      <c r="H68" s="172">
        <v>70</v>
      </c>
      <c r="I68" s="47"/>
      <c r="J68" s="172">
        <v>19</v>
      </c>
      <c r="K68" s="47"/>
      <c r="L68" s="83">
        <v>1254.6</v>
      </c>
      <c r="M68" s="59"/>
      <c r="O68" s="62"/>
    </row>
    <row r="69" spans="1:15" ht="12.75">
      <c r="A69" s="28">
        <v>60</v>
      </c>
      <c r="B69" s="33" t="s">
        <v>151</v>
      </c>
      <c r="C69" s="34"/>
      <c r="D69" s="79" t="s">
        <v>125</v>
      </c>
      <c r="E69" s="89"/>
      <c r="F69" s="57">
        <v>20</v>
      </c>
      <c r="G69" s="38">
        <v>95</v>
      </c>
      <c r="H69" s="170">
        <v>85</v>
      </c>
      <c r="I69" s="39"/>
      <c r="J69" s="170">
        <v>12</v>
      </c>
      <c r="K69" s="39"/>
      <c r="L69" s="84">
        <v>1254.6</v>
      </c>
      <c r="M69" s="57">
        <v>19</v>
      </c>
      <c r="O69" s="62"/>
    </row>
    <row r="70" spans="1:15" ht="13.5" thickBot="1">
      <c r="A70" s="29">
        <v>58</v>
      </c>
      <c r="B70" s="36" t="s">
        <v>92</v>
      </c>
      <c r="C70" s="37"/>
      <c r="D70" s="80" t="s">
        <v>125</v>
      </c>
      <c r="E70" s="103"/>
      <c r="F70" s="58">
        <v>20</v>
      </c>
      <c r="G70" s="40">
        <v>97</v>
      </c>
      <c r="H70" s="171">
        <v>87</v>
      </c>
      <c r="I70" s="41">
        <v>687.6</v>
      </c>
      <c r="J70" s="171">
        <v>12</v>
      </c>
      <c r="K70" s="41"/>
      <c r="L70" s="85">
        <v>1254.6</v>
      </c>
      <c r="M70" s="58"/>
      <c r="O70" s="62"/>
    </row>
    <row r="71" spans="1:15" ht="12.75">
      <c r="A71" s="93">
        <v>20</v>
      </c>
      <c r="B71" s="64" t="s">
        <v>144</v>
      </c>
      <c r="C71" s="65"/>
      <c r="D71" s="78" t="s">
        <v>165</v>
      </c>
      <c r="E71" s="104"/>
      <c r="F71" s="59">
        <v>7</v>
      </c>
      <c r="G71" s="46">
        <v>89</v>
      </c>
      <c r="H71" s="172">
        <v>38</v>
      </c>
      <c r="I71" s="47"/>
      <c r="J71" s="172">
        <v>10</v>
      </c>
      <c r="K71" s="47"/>
      <c r="L71" s="83">
        <v>1227.28</v>
      </c>
      <c r="M71" s="59"/>
      <c r="O71" s="62"/>
    </row>
    <row r="72" spans="1:15" ht="12.75">
      <c r="A72" s="28">
        <v>21</v>
      </c>
      <c r="B72" s="33" t="s">
        <v>145</v>
      </c>
      <c r="C72" s="34"/>
      <c r="D72" s="79" t="s">
        <v>165</v>
      </c>
      <c r="E72" s="89"/>
      <c r="F72" s="57">
        <v>7</v>
      </c>
      <c r="G72" s="38">
        <v>52</v>
      </c>
      <c r="H72" s="170">
        <v>92</v>
      </c>
      <c r="I72" s="39"/>
      <c r="J72" s="170">
        <v>25</v>
      </c>
      <c r="K72" s="39"/>
      <c r="L72" s="84">
        <v>1227.28</v>
      </c>
      <c r="M72" s="57">
        <v>20</v>
      </c>
      <c r="O72" s="62"/>
    </row>
    <row r="73" spans="1:15" ht="13.5" thickBot="1">
      <c r="A73" s="29">
        <v>19</v>
      </c>
      <c r="B73" s="36" t="s">
        <v>143</v>
      </c>
      <c r="C73" s="37"/>
      <c r="D73" s="80" t="s">
        <v>165</v>
      </c>
      <c r="E73" s="103"/>
      <c r="F73" s="58">
        <v>7</v>
      </c>
      <c r="G73" s="40">
        <v>123</v>
      </c>
      <c r="H73" s="171">
        <v>74</v>
      </c>
      <c r="I73" s="41">
        <v>706.28</v>
      </c>
      <c r="J73" s="171">
        <v>18</v>
      </c>
      <c r="K73" s="41"/>
      <c r="L73" s="85">
        <v>1227.28</v>
      </c>
      <c r="M73" s="58"/>
      <c r="O73" s="62"/>
    </row>
    <row r="74" spans="1:15" ht="12.75">
      <c r="A74" s="93">
        <v>81</v>
      </c>
      <c r="B74" s="64" t="s">
        <v>158</v>
      </c>
      <c r="C74" s="65"/>
      <c r="D74" s="78"/>
      <c r="E74" s="104"/>
      <c r="F74" s="59">
        <v>27</v>
      </c>
      <c r="G74" s="46">
        <v>77</v>
      </c>
      <c r="H74" s="172">
        <v>80</v>
      </c>
      <c r="I74" s="47"/>
      <c r="J74" s="172">
        <v>17</v>
      </c>
      <c r="K74" s="47"/>
      <c r="L74" s="83">
        <v>1221.24</v>
      </c>
      <c r="M74" s="59"/>
      <c r="O74" s="62"/>
    </row>
    <row r="75" spans="1:15" ht="12.75">
      <c r="A75" s="28">
        <v>80</v>
      </c>
      <c r="B75" s="33" t="s">
        <v>157</v>
      </c>
      <c r="C75" s="34"/>
      <c r="D75" s="79"/>
      <c r="E75" s="89"/>
      <c r="F75" s="57">
        <v>27</v>
      </c>
      <c r="G75" s="38">
        <v>93</v>
      </c>
      <c r="H75" s="170">
        <v>75</v>
      </c>
      <c r="I75" s="39"/>
      <c r="J75" s="170">
        <v>21</v>
      </c>
      <c r="K75" s="39"/>
      <c r="L75" s="84">
        <v>1221.24</v>
      </c>
      <c r="M75" s="57">
        <v>21</v>
      </c>
      <c r="O75" s="62"/>
    </row>
    <row r="76" spans="1:15" ht="13.5" thickBot="1">
      <c r="A76" s="29">
        <v>79</v>
      </c>
      <c r="B76" s="36" t="s">
        <v>181</v>
      </c>
      <c r="C76" s="37"/>
      <c r="D76" s="80"/>
      <c r="E76" s="103"/>
      <c r="F76" s="58">
        <v>27</v>
      </c>
      <c r="G76" s="40">
        <v>90</v>
      </c>
      <c r="H76" s="171">
        <v>73</v>
      </c>
      <c r="I76" s="41">
        <v>679.24</v>
      </c>
      <c r="J76" s="171">
        <v>16</v>
      </c>
      <c r="K76" s="41"/>
      <c r="L76" s="85">
        <v>1221.24</v>
      </c>
      <c r="M76" s="58"/>
      <c r="O76" s="62"/>
    </row>
    <row r="77" spans="1:15" ht="12.75">
      <c r="A77" s="93">
        <v>23</v>
      </c>
      <c r="B77" s="64" t="s">
        <v>147</v>
      </c>
      <c r="C77" s="65"/>
      <c r="D77" s="78" t="s">
        <v>166</v>
      </c>
      <c r="E77" s="202"/>
      <c r="F77" s="59">
        <v>8</v>
      </c>
      <c r="G77" s="46">
        <v>38</v>
      </c>
      <c r="H77" s="172">
        <v>8</v>
      </c>
      <c r="I77" s="47"/>
      <c r="J77" s="172">
        <v>12</v>
      </c>
      <c r="K77" s="47"/>
      <c r="L77" s="83">
        <v>1214.96</v>
      </c>
      <c r="M77" s="59"/>
      <c r="O77" s="62"/>
    </row>
    <row r="78" spans="1:15" ht="12.75">
      <c r="A78" s="28">
        <v>24</v>
      </c>
      <c r="B78" s="33" t="s">
        <v>148</v>
      </c>
      <c r="C78" s="34"/>
      <c r="D78" s="79" t="s">
        <v>166</v>
      </c>
      <c r="E78" s="90"/>
      <c r="F78" s="57">
        <v>8</v>
      </c>
      <c r="G78" s="38">
        <v>120</v>
      </c>
      <c r="H78" s="170">
        <v>93</v>
      </c>
      <c r="I78" s="39"/>
      <c r="J78" s="170">
        <v>10</v>
      </c>
      <c r="K78" s="39"/>
      <c r="L78" s="84">
        <v>1214.96</v>
      </c>
      <c r="M78" s="57">
        <v>22</v>
      </c>
      <c r="O78" s="62"/>
    </row>
    <row r="79" spans="1:15" ht="13.5" thickBot="1">
      <c r="A79" s="29">
        <v>22</v>
      </c>
      <c r="B79" s="36" t="s">
        <v>146</v>
      </c>
      <c r="C79" s="37"/>
      <c r="D79" s="80" t="s">
        <v>166</v>
      </c>
      <c r="E79" s="103"/>
      <c r="F79" s="58">
        <v>8</v>
      </c>
      <c r="G79" s="40">
        <v>105</v>
      </c>
      <c r="H79" s="171">
        <v>78</v>
      </c>
      <c r="I79" s="41">
        <v>738.96</v>
      </c>
      <c r="J79" s="171">
        <v>12</v>
      </c>
      <c r="K79" s="41"/>
      <c r="L79" s="85">
        <v>1214.96</v>
      </c>
      <c r="M79" s="58"/>
      <c r="O79" s="62"/>
    </row>
    <row r="80" spans="1:15" ht="12.75">
      <c r="A80" s="93">
        <v>3</v>
      </c>
      <c r="B80" s="64" t="s">
        <v>132</v>
      </c>
      <c r="C80" s="65"/>
      <c r="D80" s="78" t="s">
        <v>162</v>
      </c>
      <c r="E80" s="202"/>
      <c r="F80" s="59">
        <v>1</v>
      </c>
      <c r="G80" s="46">
        <v>71</v>
      </c>
      <c r="H80" s="172">
        <v>45</v>
      </c>
      <c r="I80" s="47"/>
      <c r="J80" s="172">
        <v>14</v>
      </c>
      <c r="K80" s="83"/>
      <c r="L80" s="83">
        <v>1185.85</v>
      </c>
      <c r="M80" s="59"/>
      <c r="O80" s="62"/>
    </row>
    <row r="81" spans="1:15" ht="12.75">
      <c r="A81" s="28">
        <v>2</v>
      </c>
      <c r="B81" s="33" t="s">
        <v>131</v>
      </c>
      <c r="C81" s="34"/>
      <c r="D81" s="79" t="s">
        <v>162</v>
      </c>
      <c r="E81" s="90"/>
      <c r="F81" s="57">
        <v>1</v>
      </c>
      <c r="G81" s="38">
        <v>36</v>
      </c>
      <c r="H81" s="170">
        <v>81</v>
      </c>
      <c r="I81" s="39"/>
      <c r="J81" s="170">
        <v>15</v>
      </c>
      <c r="K81" s="84"/>
      <c r="L81" s="84">
        <v>1185.85</v>
      </c>
      <c r="M81" s="57">
        <v>23</v>
      </c>
      <c r="O81" s="62"/>
    </row>
    <row r="82" spans="1:15" ht="13.5" thickBot="1">
      <c r="A82" s="29">
        <v>1</v>
      </c>
      <c r="B82" s="36" t="s">
        <v>130</v>
      </c>
      <c r="C82" s="37"/>
      <c r="D82" s="80" t="s">
        <v>162</v>
      </c>
      <c r="E82" s="88"/>
      <c r="F82" s="58">
        <v>1</v>
      </c>
      <c r="G82" s="40">
        <v>124</v>
      </c>
      <c r="H82" s="171">
        <v>67</v>
      </c>
      <c r="I82" s="41">
        <v>713.85</v>
      </c>
      <c r="J82" s="171">
        <v>19</v>
      </c>
      <c r="K82" s="85"/>
      <c r="L82" s="85">
        <v>1185.85</v>
      </c>
      <c r="M82" s="58"/>
      <c r="O82" s="62"/>
    </row>
    <row r="83" spans="1:15" ht="12.75">
      <c r="A83" s="93">
        <v>87</v>
      </c>
      <c r="B83" s="64" t="s">
        <v>111</v>
      </c>
      <c r="C83" s="65"/>
      <c r="D83" s="78" t="s">
        <v>128</v>
      </c>
      <c r="E83" s="104"/>
      <c r="F83" s="59">
        <v>29</v>
      </c>
      <c r="G83" s="46">
        <v>86</v>
      </c>
      <c r="H83" s="172">
        <v>48</v>
      </c>
      <c r="I83" s="47"/>
      <c r="J83" s="172">
        <v>12</v>
      </c>
      <c r="K83" s="47"/>
      <c r="L83" s="83">
        <v>1177.09</v>
      </c>
      <c r="M83" s="59"/>
      <c r="O83" s="62"/>
    </row>
    <row r="84" spans="1:15" ht="12.75">
      <c r="A84" s="28">
        <v>86</v>
      </c>
      <c r="B84" s="33" t="s">
        <v>110</v>
      </c>
      <c r="C84" s="34"/>
      <c r="D84" s="79" t="s">
        <v>128</v>
      </c>
      <c r="E84" s="89"/>
      <c r="F84" s="57">
        <v>29</v>
      </c>
      <c r="G84" s="38">
        <v>103</v>
      </c>
      <c r="H84" s="170">
        <v>42</v>
      </c>
      <c r="I84" s="39"/>
      <c r="J84" s="170">
        <v>9</v>
      </c>
      <c r="K84" s="39"/>
      <c r="L84" s="84">
        <v>1177.09</v>
      </c>
      <c r="M84" s="57">
        <v>24</v>
      </c>
      <c r="O84" s="62"/>
    </row>
    <row r="85" spans="1:15" ht="13.5" thickBot="1">
      <c r="A85" s="29">
        <v>85</v>
      </c>
      <c r="B85" s="36" t="s">
        <v>109</v>
      </c>
      <c r="C85" s="37"/>
      <c r="D85" s="80" t="s">
        <v>128</v>
      </c>
      <c r="E85" s="103"/>
      <c r="F85" s="58">
        <v>29</v>
      </c>
      <c r="G85" s="40">
        <v>97</v>
      </c>
      <c r="H85" s="171">
        <v>81</v>
      </c>
      <c r="I85" s="41">
        <v>699.09</v>
      </c>
      <c r="J85" s="171">
        <v>0</v>
      </c>
      <c r="K85" s="41"/>
      <c r="L85" s="85">
        <v>1177.09</v>
      </c>
      <c r="M85" s="58"/>
      <c r="O85" s="62"/>
    </row>
    <row r="86" spans="1:15" ht="12.75">
      <c r="A86" s="93">
        <v>8</v>
      </c>
      <c r="B86" s="64" t="s">
        <v>137</v>
      </c>
      <c r="C86" s="65"/>
      <c r="D86" s="78" t="s">
        <v>162</v>
      </c>
      <c r="E86" s="104"/>
      <c r="F86" s="59">
        <v>3</v>
      </c>
      <c r="G86" s="46">
        <v>50</v>
      </c>
      <c r="H86" s="172">
        <v>92</v>
      </c>
      <c r="I86" s="47"/>
      <c r="J86" s="172">
        <v>13</v>
      </c>
      <c r="K86" s="47"/>
      <c r="L86" s="83">
        <v>1114.64</v>
      </c>
      <c r="M86" s="59"/>
      <c r="O86" s="62"/>
    </row>
    <row r="87" spans="1:15" ht="12.75">
      <c r="A87" s="28">
        <v>9</v>
      </c>
      <c r="B87" s="33" t="s">
        <v>138</v>
      </c>
      <c r="C87" s="34"/>
      <c r="D87" s="79" t="s">
        <v>162</v>
      </c>
      <c r="E87" s="89"/>
      <c r="F87" s="57">
        <v>3</v>
      </c>
      <c r="G87" s="38">
        <v>71</v>
      </c>
      <c r="H87" s="170">
        <v>83</v>
      </c>
      <c r="I87" s="39"/>
      <c r="J87" s="170">
        <v>18</v>
      </c>
      <c r="K87" s="39"/>
      <c r="L87" s="84">
        <v>1114.64</v>
      </c>
      <c r="M87" s="57">
        <v>25</v>
      </c>
      <c r="O87" s="62"/>
    </row>
    <row r="88" spans="1:15" ht="13.5" thickBot="1">
      <c r="A88" s="29">
        <v>7</v>
      </c>
      <c r="B88" s="36" t="s">
        <v>136</v>
      </c>
      <c r="C88" s="37"/>
      <c r="D88" s="80" t="s">
        <v>162</v>
      </c>
      <c r="E88" s="103"/>
      <c r="F88" s="58">
        <v>3</v>
      </c>
      <c r="G88" s="40">
        <v>55</v>
      </c>
      <c r="H88" s="171">
        <v>74</v>
      </c>
      <c r="I88" s="41">
        <v>645.64</v>
      </c>
      <c r="J88" s="171">
        <v>13</v>
      </c>
      <c r="K88" s="41"/>
      <c r="L88" s="85">
        <v>1114.64</v>
      </c>
      <c r="M88" s="58"/>
      <c r="O88" s="62"/>
    </row>
    <row r="89" spans="1:15" ht="12.75">
      <c r="A89" s="93">
        <v>11</v>
      </c>
      <c r="B89" s="201" t="s">
        <v>178</v>
      </c>
      <c r="C89" s="65"/>
      <c r="D89" s="78" t="s">
        <v>163</v>
      </c>
      <c r="E89" s="104"/>
      <c r="F89" s="59">
        <v>4</v>
      </c>
      <c r="G89" s="46">
        <v>69</v>
      </c>
      <c r="H89" s="172">
        <v>60</v>
      </c>
      <c r="I89" s="47"/>
      <c r="J89" s="172">
        <v>15</v>
      </c>
      <c r="K89" s="47"/>
      <c r="L89" s="83">
        <v>1099.72</v>
      </c>
      <c r="M89" s="59"/>
      <c r="O89" s="62"/>
    </row>
    <row r="90" spans="1:15" ht="12.75">
      <c r="A90" s="28">
        <v>12</v>
      </c>
      <c r="B90" s="33" t="s">
        <v>140</v>
      </c>
      <c r="C90" s="34"/>
      <c r="D90" s="79" t="s">
        <v>163</v>
      </c>
      <c r="E90" s="89"/>
      <c r="F90" s="57">
        <v>4</v>
      </c>
      <c r="G90" s="38">
        <v>113</v>
      </c>
      <c r="H90" s="170">
        <v>93</v>
      </c>
      <c r="I90" s="39"/>
      <c r="J90" s="170">
        <v>13</v>
      </c>
      <c r="K90" s="39"/>
      <c r="L90" s="84">
        <v>1099.72</v>
      </c>
      <c r="M90" s="57">
        <v>26</v>
      </c>
      <c r="O90" s="62"/>
    </row>
    <row r="91" spans="1:15" ht="13.5" thickBot="1">
      <c r="A91" s="29">
        <v>10</v>
      </c>
      <c r="B91" s="36" t="s">
        <v>139</v>
      </c>
      <c r="C91" s="37"/>
      <c r="D91" s="80" t="s">
        <v>163</v>
      </c>
      <c r="E91" s="103"/>
      <c r="F91" s="58">
        <v>4</v>
      </c>
      <c r="G91" s="40">
        <v>49</v>
      </c>
      <c r="H91" s="171">
        <v>87</v>
      </c>
      <c r="I91" s="41">
        <v>579.72</v>
      </c>
      <c r="J91" s="171">
        <v>21</v>
      </c>
      <c r="K91" s="41"/>
      <c r="L91" s="85">
        <v>1099.72</v>
      </c>
      <c r="M91" s="58"/>
      <c r="O91" s="62"/>
    </row>
    <row r="92" spans="1:15" ht="12.75">
      <c r="A92" s="93">
        <v>17</v>
      </c>
      <c r="B92" s="64" t="s">
        <v>142</v>
      </c>
      <c r="C92" s="65"/>
      <c r="D92" s="78" t="s">
        <v>164</v>
      </c>
      <c r="E92" s="104"/>
      <c r="F92" s="59">
        <v>6</v>
      </c>
      <c r="G92" s="46">
        <v>85</v>
      </c>
      <c r="H92" s="172">
        <v>55</v>
      </c>
      <c r="I92" s="47"/>
      <c r="J92" s="172">
        <v>16</v>
      </c>
      <c r="K92" s="47"/>
      <c r="L92" s="83">
        <v>1094.5</v>
      </c>
      <c r="M92" s="59"/>
      <c r="O92" s="62"/>
    </row>
    <row r="93" spans="1:15" ht="12.75">
      <c r="A93" s="28">
        <v>18</v>
      </c>
      <c r="B93" s="33" t="s">
        <v>183</v>
      </c>
      <c r="C93" s="34"/>
      <c r="D93" s="79"/>
      <c r="E93" s="89"/>
      <c r="F93" s="57">
        <v>6</v>
      </c>
      <c r="G93" s="38">
        <v>64</v>
      </c>
      <c r="H93" s="170">
        <v>91</v>
      </c>
      <c r="I93" s="39"/>
      <c r="J93" s="170">
        <v>16</v>
      </c>
      <c r="K93" s="39"/>
      <c r="L93" s="84">
        <v>1094.5</v>
      </c>
      <c r="M93" s="57">
        <v>27</v>
      </c>
      <c r="O93" s="62"/>
    </row>
    <row r="94" spans="1:15" ht="13.5" thickBot="1">
      <c r="A94" s="29">
        <v>16</v>
      </c>
      <c r="B94" s="36" t="s">
        <v>141</v>
      </c>
      <c r="C94" s="37"/>
      <c r="D94" s="80" t="s">
        <v>164</v>
      </c>
      <c r="E94" s="103"/>
      <c r="F94" s="58">
        <v>6</v>
      </c>
      <c r="G94" s="40">
        <v>107</v>
      </c>
      <c r="H94" s="171">
        <v>14</v>
      </c>
      <c r="I94" s="41">
        <v>625.5</v>
      </c>
      <c r="J94" s="171">
        <v>21</v>
      </c>
      <c r="K94" s="41"/>
      <c r="L94" s="85">
        <v>1094.5</v>
      </c>
      <c r="M94" s="58"/>
      <c r="O94" s="62"/>
    </row>
    <row r="95" spans="1:15" ht="12.75">
      <c r="A95" s="93">
        <v>66</v>
      </c>
      <c r="B95" s="64" t="s">
        <v>152</v>
      </c>
      <c r="C95" s="65"/>
      <c r="D95" s="78" t="s">
        <v>169</v>
      </c>
      <c r="E95" s="104"/>
      <c r="F95" s="59">
        <v>22</v>
      </c>
      <c r="G95" s="46">
        <v>21</v>
      </c>
      <c r="H95" s="172">
        <v>81</v>
      </c>
      <c r="I95" s="47"/>
      <c r="J95" s="172">
        <v>8</v>
      </c>
      <c r="K95" s="47"/>
      <c r="L95" s="83">
        <v>1032.36</v>
      </c>
      <c r="M95" s="59"/>
      <c r="O95" s="62"/>
    </row>
    <row r="96" spans="1:15" ht="12.75">
      <c r="A96" s="28">
        <v>65</v>
      </c>
      <c r="B96" s="33" t="s">
        <v>98</v>
      </c>
      <c r="C96" s="34"/>
      <c r="D96" s="79" t="s">
        <v>169</v>
      </c>
      <c r="E96" s="89"/>
      <c r="F96" s="57">
        <v>22</v>
      </c>
      <c r="G96" s="38">
        <v>81</v>
      </c>
      <c r="H96" s="170">
        <v>70</v>
      </c>
      <c r="I96" s="39"/>
      <c r="J96" s="170">
        <v>18</v>
      </c>
      <c r="K96" s="39"/>
      <c r="L96" s="84">
        <v>1032.36</v>
      </c>
      <c r="M96" s="57">
        <v>28</v>
      </c>
      <c r="O96" s="62"/>
    </row>
    <row r="97" spans="1:15" ht="13.5" thickBot="1">
      <c r="A97" s="29">
        <v>64</v>
      </c>
      <c r="B97" s="36" t="s">
        <v>97</v>
      </c>
      <c r="C97" s="37"/>
      <c r="D97" s="80" t="s">
        <v>169</v>
      </c>
      <c r="E97" s="103"/>
      <c r="F97" s="58">
        <v>22</v>
      </c>
      <c r="G97" s="40">
        <v>63</v>
      </c>
      <c r="H97" s="171">
        <v>74</v>
      </c>
      <c r="I97" s="41">
        <v>595.36</v>
      </c>
      <c r="J97" s="171">
        <v>21</v>
      </c>
      <c r="K97" s="41"/>
      <c r="L97" s="85">
        <v>1032.36</v>
      </c>
      <c r="M97" s="58"/>
      <c r="O97" s="62"/>
    </row>
    <row r="98" spans="1:15" ht="12.75">
      <c r="A98" s="93">
        <v>74</v>
      </c>
      <c r="B98" s="64" t="s">
        <v>104</v>
      </c>
      <c r="C98" s="65"/>
      <c r="D98" s="78" t="s">
        <v>171</v>
      </c>
      <c r="E98" s="104"/>
      <c r="F98" s="59">
        <v>25</v>
      </c>
      <c r="G98" s="46">
        <v>26</v>
      </c>
      <c r="H98" s="172">
        <v>6</v>
      </c>
      <c r="I98" s="47"/>
      <c r="J98" s="172">
        <v>8</v>
      </c>
      <c r="K98" s="47"/>
      <c r="L98" s="83">
        <v>683.46</v>
      </c>
      <c r="M98" s="59"/>
      <c r="O98" s="62"/>
    </row>
    <row r="99" spans="1:15" ht="12.75">
      <c r="A99" s="28">
        <v>75</v>
      </c>
      <c r="B99" s="33" t="s">
        <v>105</v>
      </c>
      <c r="C99" s="34"/>
      <c r="D99" s="79" t="s">
        <v>171</v>
      </c>
      <c r="E99" s="89"/>
      <c r="F99" s="57">
        <v>25</v>
      </c>
      <c r="G99" s="38">
        <v>90</v>
      </c>
      <c r="H99" s="170">
        <v>31</v>
      </c>
      <c r="I99" s="39"/>
      <c r="J99" s="170">
        <v>12</v>
      </c>
      <c r="K99" s="39"/>
      <c r="L99" s="84">
        <v>683.46</v>
      </c>
      <c r="M99" s="57">
        <v>29</v>
      </c>
      <c r="O99" s="62"/>
    </row>
    <row r="100" spans="1:15" ht="13.5" thickBot="1">
      <c r="A100" s="29">
        <v>73</v>
      </c>
      <c r="B100" s="36" t="s">
        <v>103</v>
      </c>
      <c r="C100" s="37"/>
      <c r="D100" s="80" t="s">
        <v>171</v>
      </c>
      <c r="E100" s="103"/>
      <c r="F100" s="58">
        <v>25</v>
      </c>
      <c r="G100" s="40">
        <v>0</v>
      </c>
      <c r="H100" s="171">
        <v>16</v>
      </c>
      <c r="I100" s="41">
        <v>477.46</v>
      </c>
      <c r="J100" s="171">
        <v>17</v>
      </c>
      <c r="K100" s="41"/>
      <c r="L100" s="85">
        <v>683.46</v>
      </c>
      <c r="M100" s="58"/>
      <c r="O100" s="62"/>
    </row>
    <row r="102" spans="2:5" ht="12.75">
      <c r="B102" s="207" t="s">
        <v>186</v>
      </c>
      <c r="D102" s="209"/>
      <c r="E102" s="209" t="s">
        <v>194</v>
      </c>
    </row>
    <row r="103" spans="2:5" ht="12.75">
      <c r="B103" s="207" t="s">
        <v>187</v>
      </c>
      <c r="D103" s="208" t="s">
        <v>190</v>
      </c>
      <c r="E103" s="209" t="s">
        <v>193</v>
      </c>
    </row>
    <row r="104" spans="2:5" ht="12.75">
      <c r="B104" s="207" t="s">
        <v>188</v>
      </c>
      <c r="D104" s="209" t="s">
        <v>189</v>
      </c>
      <c r="E104" s="209" t="s">
        <v>195</v>
      </c>
    </row>
    <row r="105" spans="2:5" ht="12.75">
      <c r="B105" s="207" t="s">
        <v>198</v>
      </c>
      <c r="D105" s="209" t="s">
        <v>191</v>
      </c>
      <c r="E105" s="209" t="s">
        <v>196</v>
      </c>
    </row>
    <row r="106" spans="2:5" ht="12.75">
      <c r="B106" s="207"/>
      <c r="D106" s="209" t="s">
        <v>192</v>
      </c>
      <c r="E106" s="209" t="s">
        <v>197</v>
      </c>
    </row>
    <row r="107" spans="4:5" ht="12.75">
      <c r="D107" s="209" t="s">
        <v>199</v>
      </c>
      <c r="E107" s="209" t="s">
        <v>200</v>
      </c>
    </row>
    <row r="108" spans="4:5" ht="12.75">
      <c r="D108" s="209" t="s">
        <v>201</v>
      </c>
      <c r="E108" s="209" t="s">
        <v>202</v>
      </c>
    </row>
    <row r="109" spans="2:5" ht="12.75">
      <c r="B109" s="209" t="s">
        <v>203</v>
      </c>
      <c r="D109" s="209" t="s">
        <v>204</v>
      </c>
      <c r="E109" s="209" t="s">
        <v>205</v>
      </c>
    </row>
    <row r="110" spans="4:5" ht="12.75">
      <c r="D110" s="209" t="s">
        <v>206</v>
      </c>
      <c r="E110" s="209" t="s">
        <v>207</v>
      </c>
    </row>
    <row r="111" spans="2:5" ht="12.75">
      <c r="B111" s="209" t="s">
        <v>208</v>
      </c>
      <c r="C111" s="209"/>
      <c r="D111" s="209" t="s">
        <v>209</v>
      </c>
      <c r="E111" s="209" t="s">
        <v>210</v>
      </c>
    </row>
    <row r="112" spans="2:4" ht="12.75">
      <c r="B112" s="209" t="s">
        <v>211</v>
      </c>
      <c r="D112" s="209" t="s">
        <v>212</v>
      </c>
    </row>
  </sheetData>
  <sheetProtection/>
  <mergeCells count="29">
    <mergeCell ref="A1:L1"/>
    <mergeCell ref="A2:C2"/>
    <mergeCell ref="D2:F2"/>
    <mergeCell ref="G2:L2"/>
    <mergeCell ref="A3:C3"/>
    <mergeCell ref="D3:F3"/>
    <mergeCell ref="G3:L3"/>
    <mergeCell ref="A4:B4"/>
    <mergeCell ref="C4:F4"/>
    <mergeCell ref="G4:J4"/>
    <mergeCell ref="K4:M4"/>
    <mergeCell ref="A5:B5"/>
    <mergeCell ref="C5:F5"/>
    <mergeCell ref="G5:J5"/>
    <mergeCell ref="K5:M5"/>
    <mergeCell ref="A6:B6"/>
    <mergeCell ref="C6:M6"/>
    <mergeCell ref="A7:B7"/>
    <mergeCell ref="C7:M7"/>
    <mergeCell ref="A8:B8"/>
    <mergeCell ref="C8:M8"/>
    <mergeCell ref="A9:B9"/>
    <mergeCell ref="C9:M9"/>
    <mergeCell ref="A10:B10"/>
    <mergeCell ref="C10:M10"/>
    <mergeCell ref="B12:C13"/>
    <mergeCell ref="D12:D13"/>
    <mergeCell ref="M12:M13"/>
    <mergeCell ref="G12:K12"/>
  </mergeCells>
  <conditionalFormatting sqref="G14:J100 L14:L100">
    <cfRule type="cellIs" priority="1" dxfId="3" operator="equal" stopIfTrue="1">
      <formula>0</formula>
    </cfRule>
  </conditionalFormatting>
  <printOptions/>
  <pageMargins left="0.5905511811023623" right="0.4724409448818898" top="0.2" bottom="0.31496062992125984" header="0.15748031496062992" footer="0.15748031496062992"/>
  <pageSetup fitToHeight="2" fitToWidth="1"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"/>
  <sheetViews>
    <sheetView showGridLines="0" zoomScale="130" zoomScaleNormal="130" zoomScalePageLayoutView="0" workbookViewId="0" topLeftCell="A1">
      <pane ySplit="6" topLeftCell="A79" activePane="bottomLeft" state="frozen"/>
      <selection pane="topLeft" activeCell="A1" sqref="A1"/>
      <selection pane="bottomLeft" activeCell="AB94" sqref="AB94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8" width="3.875" style="0" customWidth="1"/>
    <col min="9" max="11" width="3.875" style="0" bestFit="1" customWidth="1"/>
    <col min="12" max="16" width="3.875" style="0" customWidth="1"/>
    <col min="17" max="18" width="8.75390625" style="0" hidden="1" customWidth="1"/>
    <col min="19" max="21" width="8.75390625" style="0" customWidth="1"/>
    <col min="22" max="22" width="9.75390625" style="0" bestFit="1" customWidth="1"/>
    <col min="23" max="23" width="3.00390625" style="0" bestFit="1" customWidth="1"/>
    <col min="24" max="24" width="8.75390625" style="0" customWidth="1"/>
    <col min="25" max="25" width="8.375" style="0" customWidth="1"/>
    <col min="26" max="26" width="9.375" style="0" customWidth="1"/>
  </cols>
  <sheetData>
    <row r="1" spans="1:25" ht="15" customHeight="1">
      <c r="A1" s="107" t="str">
        <f>DRUŽSTVA!C6</f>
        <v>Střelba z velkorážové pistole, terč 77/P na 25 m, 15 ran</v>
      </c>
      <c r="B1" s="10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2"/>
      <c r="U1" s="2"/>
      <c r="V1" s="4"/>
      <c r="W1" s="1"/>
      <c r="X1" s="1"/>
      <c r="Y1" s="1"/>
    </row>
    <row r="2" spans="1:25" ht="15" customHeight="1">
      <c r="A2" s="1"/>
      <c r="B2" s="10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2"/>
      <c r="U2" s="2"/>
      <c r="V2" s="4"/>
      <c r="W2" s="1"/>
      <c r="X2" s="1"/>
      <c r="Y2" s="1"/>
    </row>
    <row r="3" spans="1:25" ht="15" customHeight="1">
      <c r="A3" s="1"/>
      <c r="B3" s="10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2"/>
      <c r="U3" s="2"/>
      <c r="V3" s="4"/>
      <c r="W3" s="1"/>
      <c r="X3" s="1"/>
      <c r="Y3" s="1"/>
    </row>
    <row r="4" spans="1:25" ht="15" customHeight="1">
      <c r="A4" s="1" t="s">
        <v>36</v>
      </c>
      <c r="B4" s="1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"/>
      <c r="R4" s="1"/>
      <c r="S4" s="1"/>
      <c r="T4" s="2"/>
      <c r="U4" s="2"/>
      <c r="V4" s="1"/>
      <c r="W4" s="1"/>
      <c r="X4" s="1"/>
      <c r="Y4" s="1"/>
    </row>
    <row r="5" spans="1:26" ht="15" customHeight="1" thickBot="1">
      <c r="A5" s="1"/>
      <c r="B5" s="268" t="s">
        <v>58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109"/>
      <c r="R5" s="110"/>
      <c r="S5" s="110"/>
      <c r="T5" s="2"/>
      <c r="U5" s="2"/>
      <c r="V5" s="2" t="s">
        <v>22</v>
      </c>
      <c r="W5" s="1"/>
      <c r="X5" s="1"/>
      <c r="Y5" s="271" t="s">
        <v>37</v>
      </c>
      <c r="Z5" s="271"/>
    </row>
    <row r="6" spans="1:26" ht="15" customHeight="1" thickBot="1">
      <c r="A6" s="82" t="s">
        <v>25</v>
      </c>
      <c r="B6" s="17" t="s">
        <v>32</v>
      </c>
      <c r="C6" s="18" t="s">
        <v>33</v>
      </c>
      <c r="D6" s="18" t="s">
        <v>34</v>
      </c>
      <c r="E6" s="18" t="s">
        <v>38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5">
        <v>0</v>
      </c>
      <c r="Q6" s="18" t="s">
        <v>23</v>
      </c>
      <c r="R6" s="8" t="s">
        <v>1</v>
      </c>
      <c r="S6" s="9" t="s">
        <v>39</v>
      </c>
      <c r="T6" s="9" t="s">
        <v>40</v>
      </c>
      <c r="U6" s="35"/>
      <c r="V6" s="14" t="s">
        <v>20</v>
      </c>
      <c r="W6" s="77">
        <v>15</v>
      </c>
      <c r="X6" s="1"/>
      <c r="Y6" s="265" t="s">
        <v>41</v>
      </c>
      <c r="Z6" s="266"/>
    </row>
    <row r="7" spans="1:26" ht="15" customHeight="1">
      <c r="A7" s="106" t="s">
        <v>130</v>
      </c>
      <c r="B7" s="19"/>
      <c r="C7" s="19"/>
      <c r="D7" s="19"/>
      <c r="E7" s="19"/>
      <c r="F7" s="19">
        <v>3</v>
      </c>
      <c r="G7" s="19">
        <v>3</v>
      </c>
      <c r="H7" s="19">
        <v>6</v>
      </c>
      <c r="I7" s="19">
        <v>1</v>
      </c>
      <c r="J7" s="19">
        <v>2</v>
      </c>
      <c r="K7" s="19"/>
      <c r="L7" s="19"/>
      <c r="M7" s="19"/>
      <c r="N7" s="19"/>
      <c r="O7" s="19"/>
      <c r="P7" s="19"/>
      <c r="Q7" s="19">
        <f aca="true" t="shared" si="0" ref="Q7:Q54">B7*Z$14+C7*Z$15+D7*Z$16+E7*Z$17+F7*10+G7*9+H7*8+I7*7+J7*6+K7*5+L7*4+M7*3+N7*2+O7</f>
        <v>124</v>
      </c>
      <c r="R7" s="112"/>
      <c r="S7" s="112">
        <f>IF(Q7-R7&lt;0,0,Q7-R7)</f>
        <v>124</v>
      </c>
      <c r="T7" s="113" t="str">
        <f aca="true" t="shared" si="1" ref="T7:T54">IF(S7&lt;Z$7,"",IF(S7&lt;Z$8,"VT-III",IF(S7&lt;Z$9,"VT-II",IF(S7&lt;Z$10,"VT-I","VT-M"))))</f>
        <v>VT-III</v>
      </c>
      <c r="U7" s="114"/>
      <c r="V7" s="14">
        <f>SUM(B7:P7)</f>
        <v>15</v>
      </c>
      <c r="W7" s="1"/>
      <c r="X7" s="1"/>
      <c r="Y7" s="115" t="s">
        <v>42</v>
      </c>
      <c r="Z7" s="116">
        <v>116</v>
      </c>
    </row>
    <row r="8" spans="1:26" ht="15" customHeight="1">
      <c r="A8" s="165" t="s">
        <v>131</v>
      </c>
      <c r="B8" s="61"/>
      <c r="C8" s="61"/>
      <c r="D8" s="61"/>
      <c r="E8" s="61"/>
      <c r="F8" s="61"/>
      <c r="G8" s="61">
        <v>2</v>
      </c>
      <c r="H8" s="61"/>
      <c r="I8" s="61"/>
      <c r="J8" s="61">
        <v>2</v>
      </c>
      <c r="K8" s="61">
        <v>1</v>
      </c>
      <c r="L8" s="61"/>
      <c r="M8" s="61"/>
      <c r="N8" s="61"/>
      <c r="O8" s="61">
        <v>1</v>
      </c>
      <c r="P8" s="61">
        <v>9</v>
      </c>
      <c r="Q8" s="61">
        <f t="shared" si="0"/>
        <v>36</v>
      </c>
      <c r="R8" s="112"/>
      <c r="S8" s="112">
        <f aca="true" t="shared" si="2" ref="S8:S71">IF(Q8-R8&lt;0,0,Q8-R8)</f>
        <v>36</v>
      </c>
      <c r="T8" s="117">
        <f t="shared" si="1"/>
      </c>
      <c r="U8" s="114"/>
      <c r="V8" s="14">
        <f aca="true" t="shared" si="3" ref="V8:V71">SUM(B8:P8)</f>
        <v>15</v>
      </c>
      <c r="W8" s="1"/>
      <c r="X8" s="1"/>
      <c r="Y8" s="115" t="s">
        <v>43</v>
      </c>
      <c r="Z8" s="116">
        <v>125</v>
      </c>
    </row>
    <row r="9" spans="1:26" ht="15" customHeight="1">
      <c r="A9" s="165" t="s">
        <v>132</v>
      </c>
      <c r="B9" s="10"/>
      <c r="C9" s="10"/>
      <c r="D9" s="10"/>
      <c r="E9" s="10"/>
      <c r="F9" s="10"/>
      <c r="G9" s="10">
        <v>2</v>
      </c>
      <c r="H9" s="10"/>
      <c r="I9" s="10"/>
      <c r="J9" s="10">
        <v>2</v>
      </c>
      <c r="K9" s="10">
        <v>5</v>
      </c>
      <c r="L9" s="10">
        <v>4</v>
      </c>
      <c r="M9" s="10"/>
      <c r="N9" s="10"/>
      <c r="O9" s="10"/>
      <c r="P9" s="10">
        <v>2</v>
      </c>
      <c r="Q9" s="10">
        <f t="shared" si="0"/>
        <v>71</v>
      </c>
      <c r="R9" s="15"/>
      <c r="S9" s="15">
        <f t="shared" si="2"/>
        <v>71</v>
      </c>
      <c r="T9" s="117">
        <f t="shared" si="1"/>
      </c>
      <c r="U9" s="114"/>
      <c r="V9" s="14">
        <f t="shared" si="3"/>
        <v>15</v>
      </c>
      <c r="W9" s="1"/>
      <c r="X9" s="1"/>
      <c r="Y9" s="115" t="s">
        <v>44</v>
      </c>
      <c r="Z9" s="118">
        <v>131</v>
      </c>
    </row>
    <row r="10" spans="1:26" ht="15" customHeight="1">
      <c r="A10" s="165" t="s">
        <v>133</v>
      </c>
      <c r="B10" s="10"/>
      <c r="C10" s="10"/>
      <c r="D10" s="10"/>
      <c r="E10" s="12"/>
      <c r="F10" s="12">
        <v>2</v>
      </c>
      <c r="G10" s="12">
        <v>6</v>
      </c>
      <c r="H10" s="12">
        <v>1</v>
      </c>
      <c r="I10" s="12">
        <v>5</v>
      </c>
      <c r="J10" s="12"/>
      <c r="K10" s="12">
        <v>1</v>
      </c>
      <c r="L10" s="12"/>
      <c r="M10" s="12"/>
      <c r="N10" s="12"/>
      <c r="O10" s="12"/>
      <c r="P10" s="12"/>
      <c r="Q10" s="10">
        <f t="shared" si="0"/>
        <v>122</v>
      </c>
      <c r="R10" s="15"/>
      <c r="S10" s="15">
        <f t="shared" si="2"/>
        <v>122</v>
      </c>
      <c r="T10" s="117" t="str">
        <f t="shared" si="1"/>
        <v>VT-III</v>
      </c>
      <c r="U10" s="114"/>
      <c r="V10" s="14">
        <f t="shared" si="3"/>
        <v>15</v>
      </c>
      <c r="W10" s="1"/>
      <c r="X10" s="1"/>
      <c r="Y10" s="115" t="s">
        <v>45</v>
      </c>
      <c r="Z10" s="118">
        <v>137</v>
      </c>
    </row>
    <row r="11" spans="1:25" ht="15" customHeight="1">
      <c r="A11" s="165" t="s">
        <v>134</v>
      </c>
      <c r="B11" s="10"/>
      <c r="C11" s="10"/>
      <c r="D11" s="10"/>
      <c r="E11" s="12"/>
      <c r="F11" s="12"/>
      <c r="G11" s="12">
        <v>3</v>
      </c>
      <c r="H11" s="12">
        <v>6</v>
      </c>
      <c r="I11" s="12">
        <v>4</v>
      </c>
      <c r="J11" s="12">
        <v>2</v>
      </c>
      <c r="K11" s="12"/>
      <c r="L11" s="12"/>
      <c r="M11" s="12"/>
      <c r="N11" s="12"/>
      <c r="O11" s="12"/>
      <c r="P11" s="12"/>
      <c r="Q11" s="10">
        <f t="shared" si="0"/>
        <v>115</v>
      </c>
      <c r="R11" s="15"/>
      <c r="S11" s="15">
        <f t="shared" si="2"/>
        <v>115</v>
      </c>
      <c r="T11" s="117">
        <f t="shared" si="1"/>
      </c>
      <c r="U11" s="114"/>
      <c r="V11" s="14">
        <f t="shared" si="3"/>
        <v>15</v>
      </c>
      <c r="W11" s="1"/>
      <c r="X11" s="1"/>
      <c r="Y11" s="1"/>
    </row>
    <row r="12" spans="1:25" ht="15" customHeight="1">
      <c r="A12" s="165" t="s">
        <v>135</v>
      </c>
      <c r="B12" s="12"/>
      <c r="C12" s="12"/>
      <c r="D12" s="12"/>
      <c r="E12" s="12"/>
      <c r="F12" s="12"/>
      <c r="G12" s="12"/>
      <c r="H12" s="12"/>
      <c r="I12" s="12">
        <v>1</v>
      </c>
      <c r="J12" s="12">
        <v>2</v>
      </c>
      <c r="K12" s="12"/>
      <c r="L12" s="12">
        <v>1</v>
      </c>
      <c r="M12" s="12">
        <v>1</v>
      </c>
      <c r="N12" s="12">
        <v>2</v>
      </c>
      <c r="O12" s="12">
        <v>1</v>
      </c>
      <c r="P12" s="12">
        <v>7</v>
      </c>
      <c r="Q12" s="10">
        <f t="shared" si="0"/>
        <v>31</v>
      </c>
      <c r="R12" s="15"/>
      <c r="S12" s="15">
        <f t="shared" si="2"/>
        <v>31</v>
      </c>
      <c r="T12" s="117">
        <f t="shared" si="1"/>
      </c>
      <c r="U12" s="114"/>
      <c r="V12" s="14">
        <f t="shared" si="3"/>
        <v>15</v>
      </c>
      <c r="W12" s="1"/>
      <c r="X12" s="1"/>
      <c r="Y12" s="1"/>
    </row>
    <row r="13" spans="1:26" ht="15" customHeight="1">
      <c r="A13" s="165" t="s">
        <v>136</v>
      </c>
      <c r="B13" s="10"/>
      <c r="C13" s="10"/>
      <c r="D13" s="10"/>
      <c r="E13" s="12"/>
      <c r="F13" s="12"/>
      <c r="G13" s="12">
        <v>1</v>
      </c>
      <c r="H13" s="12">
        <v>1</v>
      </c>
      <c r="I13" s="12"/>
      <c r="J13" s="12">
        <v>3</v>
      </c>
      <c r="K13" s="12">
        <v>2</v>
      </c>
      <c r="L13" s="12">
        <v>1</v>
      </c>
      <c r="M13" s="12"/>
      <c r="N13" s="12">
        <v>2</v>
      </c>
      <c r="O13" s="12">
        <v>2</v>
      </c>
      <c r="P13" s="12">
        <v>3</v>
      </c>
      <c r="Q13" s="10">
        <f t="shared" si="0"/>
        <v>55</v>
      </c>
      <c r="R13" s="15"/>
      <c r="S13" s="15">
        <f t="shared" si="2"/>
        <v>55</v>
      </c>
      <c r="T13" s="117">
        <f t="shared" si="1"/>
      </c>
      <c r="U13" s="114"/>
      <c r="V13" s="14">
        <f t="shared" si="3"/>
        <v>15</v>
      </c>
      <c r="W13" s="1"/>
      <c r="X13" s="1"/>
      <c r="Y13" s="267" t="s">
        <v>46</v>
      </c>
      <c r="Z13" s="267"/>
    </row>
    <row r="14" spans="1:26" ht="15" customHeight="1">
      <c r="A14" s="165" t="s">
        <v>137</v>
      </c>
      <c r="B14" s="10"/>
      <c r="C14" s="10"/>
      <c r="D14" s="10"/>
      <c r="E14" s="10"/>
      <c r="F14" s="10"/>
      <c r="G14" s="10"/>
      <c r="H14" s="10">
        <v>2</v>
      </c>
      <c r="I14" s="10">
        <v>1</v>
      </c>
      <c r="J14" s="10">
        <v>1</v>
      </c>
      <c r="K14" s="10">
        <v>3</v>
      </c>
      <c r="L14" s="10"/>
      <c r="M14" s="10">
        <v>2</v>
      </c>
      <c r="N14" s="10"/>
      <c r="O14" s="10"/>
      <c r="P14" s="10">
        <v>6</v>
      </c>
      <c r="Q14" s="10">
        <f t="shared" si="0"/>
        <v>50</v>
      </c>
      <c r="R14" s="15"/>
      <c r="S14" s="15">
        <f t="shared" si="2"/>
        <v>50</v>
      </c>
      <c r="T14" s="117">
        <f t="shared" si="1"/>
      </c>
      <c r="U14" s="114"/>
      <c r="V14" s="14">
        <f t="shared" si="3"/>
        <v>15</v>
      </c>
      <c r="W14" s="1"/>
      <c r="X14" s="1"/>
      <c r="Y14" s="115" t="s">
        <v>32</v>
      </c>
      <c r="Z14" s="118"/>
    </row>
    <row r="15" spans="1:26" ht="15" customHeight="1">
      <c r="A15" s="165" t="s">
        <v>138</v>
      </c>
      <c r="B15" s="10"/>
      <c r="C15" s="10"/>
      <c r="D15" s="10"/>
      <c r="E15" s="10"/>
      <c r="F15" s="10"/>
      <c r="G15" s="10"/>
      <c r="H15" s="10">
        <v>3</v>
      </c>
      <c r="I15" s="10">
        <v>3</v>
      </c>
      <c r="J15" s="10">
        <v>2</v>
      </c>
      <c r="K15" s="10">
        <v>1</v>
      </c>
      <c r="L15" s="10">
        <v>1</v>
      </c>
      <c r="M15" s="10"/>
      <c r="N15" s="10">
        <v>2</v>
      </c>
      <c r="O15" s="10">
        <v>1</v>
      </c>
      <c r="P15" s="10">
        <v>2</v>
      </c>
      <c r="Q15" s="10">
        <f t="shared" si="0"/>
        <v>71</v>
      </c>
      <c r="R15" s="15"/>
      <c r="S15" s="15">
        <f t="shared" si="2"/>
        <v>71</v>
      </c>
      <c r="T15" s="117">
        <f t="shared" si="1"/>
      </c>
      <c r="U15" s="114"/>
      <c r="V15" s="14">
        <f t="shared" si="3"/>
        <v>15</v>
      </c>
      <c r="W15" s="1"/>
      <c r="X15" s="1"/>
      <c r="Y15" s="115" t="s">
        <v>33</v>
      </c>
      <c r="Z15" s="118"/>
    </row>
    <row r="16" spans="1:26" ht="15" customHeight="1">
      <c r="A16" s="165" t="s">
        <v>139</v>
      </c>
      <c r="B16" s="10"/>
      <c r="C16" s="10"/>
      <c r="D16" s="10"/>
      <c r="E16" s="10"/>
      <c r="F16" s="10"/>
      <c r="G16" s="10"/>
      <c r="H16" s="10"/>
      <c r="I16" s="10">
        <v>1</v>
      </c>
      <c r="J16" s="10">
        <v>1</v>
      </c>
      <c r="K16" s="10">
        <v>3</v>
      </c>
      <c r="L16" s="10">
        <v>2</v>
      </c>
      <c r="M16" s="10">
        <v>2</v>
      </c>
      <c r="N16" s="10">
        <v>3</v>
      </c>
      <c r="O16" s="10">
        <v>1</v>
      </c>
      <c r="P16" s="10">
        <v>2</v>
      </c>
      <c r="Q16" s="10">
        <f t="shared" si="0"/>
        <v>49</v>
      </c>
      <c r="R16" s="15"/>
      <c r="S16" s="15">
        <f t="shared" si="2"/>
        <v>49</v>
      </c>
      <c r="T16" s="117">
        <f t="shared" si="1"/>
      </c>
      <c r="U16" s="114"/>
      <c r="V16" s="14">
        <f t="shared" si="3"/>
        <v>15</v>
      </c>
      <c r="W16" s="1"/>
      <c r="X16" s="1"/>
      <c r="Y16" s="115" t="s">
        <v>34</v>
      </c>
      <c r="Z16" s="118"/>
    </row>
    <row r="17" spans="1:26" ht="15" customHeight="1">
      <c r="A17" s="165" t="s">
        <v>178</v>
      </c>
      <c r="B17" s="10"/>
      <c r="C17" s="10"/>
      <c r="D17" s="10"/>
      <c r="E17" s="10"/>
      <c r="F17" s="10"/>
      <c r="G17" s="10">
        <v>1</v>
      </c>
      <c r="H17" s="10">
        <v>3</v>
      </c>
      <c r="I17" s="10">
        <v>1</v>
      </c>
      <c r="J17" s="10">
        <v>2</v>
      </c>
      <c r="K17" s="10">
        <v>1</v>
      </c>
      <c r="L17" s="10">
        <v>1</v>
      </c>
      <c r="M17" s="10">
        <v>1</v>
      </c>
      <c r="N17" s="10">
        <v>2</v>
      </c>
      <c r="O17" s="10">
        <v>1</v>
      </c>
      <c r="P17" s="10">
        <v>2</v>
      </c>
      <c r="Q17" s="10">
        <f t="shared" si="0"/>
        <v>69</v>
      </c>
      <c r="R17" s="15"/>
      <c r="S17" s="15">
        <f t="shared" si="2"/>
        <v>69</v>
      </c>
      <c r="T17" s="117">
        <f t="shared" si="1"/>
      </c>
      <c r="U17" s="114"/>
      <c r="V17" s="14">
        <f t="shared" si="3"/>
        <v>15</v>
      </c>
      <c r="W17" s="1"/>
      <c r="X17" s="1"/>
      <c r="Y17" s="115" t="s">
        <v>38</v>
      </c>
      <c r="Z17" s="118"/>
    </row>
    <row r="18" spans="1:25" ht="15" customHeight="1">
      <c r="A18" s="165" t="s">
        <v>140</v>
      </c>
      <c r="B18" s="10"/>
      <c r="C18" s="10"/>
      <c r="D18" s="10"/>
      <c r="E18" s="10"/>
      <c r="F18" s="10">
        <v>2</v>
      </c>
      <c r="G18" s="10">
        <v>2</v>
      </c>
      <c r="H18" s="10">
        <v>3</v>
      </c>
      <c r="I18" s="10">
        <v>5</v>
      </c>
      <c r="J18" s="10">
        <v>1</v>
      </c>
      <c r="K18" s="10">
        <v>2</v>
      </c>
      <c r="L18" s="10"/>
      <c r="M18" s="10"/>
      <c r="N18" s="10"/>
      <c r="O18" s="10"/>
      <c r="P18" s="10"/>
      <c r="Q18" s="10">
        <f t="shared" si="0"/>
        <v>113</v>
      </c>
      <c r="R18" s="15"/>
      <c r="S18" s="15">
        <f t="shared" si="2"/>
        <v>113</v>
      </c>
      <c r="T18" s="117">
        <f t="shared" si="1"/>
      </c>
      <c r="U18" s="114"/>
      <c r="V18" s="14">
        <f t="shared" si="3"/>
        <v>15</v>
      </c>
      <c r="W18" s="1"/>
      <c r="X18" s="1"/>
      <c r="Y18" s="1"/>
    </row>
    <row r="19" spans="1:25" ht="15" customHeight="1">
      <c r="A19" s="165"/>
      <c r="B19" s="10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>
        <f t="shared" si="0"/>
        <v>0</v>
      </c>
      <c r="R19" s="15"/>
      <c r="S19" s="15">
        <f t="shared" si="2"/>
        <v>0</v>
      </c>
      <c r="T19" s="117">
        <f t="shared" si="1"/>
      </c>
      <c r="U19" s="114"/>
      <c r="V19" s="14">
        <f t="shared" si="3"/>
        <v>0</v>
      </c>
      <c r="W19" s="1"/>
      <c r="X19" s="1"/>
      <c r="Y19" s="1"/>
    </row>
    <row r="20" spans="1:25" ht="15" customHeight="1">
      <c r="A20" s="165"/>
      <c r="B20" s="10"/>
      <c r="C20" s="10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0">
        <f t="shared" si="0"/>
        <v>0</v>
      </c>
      <c r="R20" s="15"/>
      <c r="S20" s="15">
        <f t="shared" si="2"/>
        <v>0</v>
      </c>
      <c r="T20" s="117">
        <f t="shared" si="1"/>
      </c>
      <c r="U20" s="114"/>
      <c r="V20" s="14">
        <f t="shared" si="3"/>
        <v>0</v>
      </c>
      <c r="W20" s="1"/>
      <c r="X20" s="1"/>
      <c r="Y20" s="1"/>
    </row>
    <row r="21" spans="1:25" ht="15" customHeight="1">
      <c r="A21" s="165"/>
      <c r="B21" s="10"/>
      <c r="C21" s="10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0">
        <f t="shared" si="0"/>
        <v>0</v>
      </c>
      <c r="R21" s="15"/>
      <c r="S21" s="15">
        <f t="shared" si="2"/>
        <v>0</v>
      </c>
      <c r="T21" s="117">
        <f t="shared" si="1"/>
      </c>
      <c r="U21" s="114"/>
      <c r="V21" s="14">
        <f t="shared" si="3"/>
        <v>0</v>
      </c>
      <c r="W21" s="1"/>
      <c r="X21" s="1"/>
      <c r="Y21" s="1"/>
    </row>
    <row r="22" spans="1:25" ht="15" customHeight="1">
      <c r="A22" s="165" t="s">
        <v>141</v>
      </c>
      <c r="B22" s="10"/>
      <c r="C22" s="10"/>
      <c r="D22" s="10"/>
      <c r="E22" s="12"/>
      <c r="F22" s="12">
        <v>2</v>
      </c>
      <c r="G22" s="12">
        <v>1</v>
      </c>
      <c r="H22" s="12">
        <v>3</v>
      </c>
      <c r="I22" s="12">
        <v>3</v>
      </c>
      <c r="J22" s="12">
        <v>4</v>
      </c>
      <c r="K22" s="12">
        <v>1</v>
      </c>
      <c r="L22" s="12">
        <v>1</v>
      </c>
      <c r="M22" s="12"/>
      <c r="N22" s="12"/>
      <c r="O22" s="12"/>
      <c r="P22" s="12"/>
      <c r="Q22" s="10">
        <f t="shared" si="0"/>
        <v>107</v>
      </c>
      <c r="R22" s="15"/>
      <c r="S22" s="15">
        <f t="shared" si="2"/>
        <v>107</v>
      </c>
      <c r="T22" s="117">
        <f t="shared" si="1"/>
      </c>
      <c r="U22" s="114"/>
      <c r="V22" s="14">
        <f t="shared" si="3"/>
        <v>15</v>
      </c>
      <c r="W22" s="1"/>
      <c r="X22" s="1"/>
      <c r="Y22" s="1"/>
    </row>
    <row r="23" spans="1:25" ht="15" customHeight="1">
      <c r="A23" s="165" t="s">
        <v>142</v>
      </c>
      <c r="B23" s="10"/>
      <c r="C23" s="10"/>
      <c r="D23" s="10"/>
      <c r="E23" s="12"/>
      <c r="F23" s="12">
        <v>2</v>
      </c>
      <c r="G23" s="12">
        <v>1</v>
      </c>
      <c r="H23" s="12">
        <v>2</v>
      </c>
      <c r="I23" s="12">
        <v>2</v>
      </c>
      <c r="J23" s="12">
        <v>3</v>
      </c>
      <c r="K23" s="12"/>
      <c r="L23" s="12">
        <v>2</v>
      </c>
      <c r="M23" s="12"/>
      <c r="N23" s="12"/>
      <c r="O23" s="12"/>
      <c r="P23" s="12">
        <v>3</v>
      </c>
      <c r="Q23" s="10">
        <f t="shared" si="0"/>
        <v>85</v>
      </c>
      <c r="R23" s="15"/>
      <c r="S23" s="15">
        <f t="shared" si="2"/>
        <v>85</v>
      </c>
      <c r="T23" s="117">
        <f t="shared" si="1"/>
      </c>
      <c r="U23" s="114"/>
      <c r="V23" s="14">
        <f t="shared" si="3"/>
        <v>15</v>
      </c>
      <c r="W23" s="1"/>
      <c r="X23" s="1"/>
      <c r="Y23" s="1"/>
    </row>
    <row r="24" spans="1:25" ht="15" customHeight="1">
      <c r="A24" s="165" t="s">
        <v>177</v>
      </c>
      <c r="B24" s="10"/>
      <c r="C24" s="10"/>
      <c r="D24" s="10"/>
      <c r="E24" s="12"/>
      <c r="F24" s="12"/>
      <c r="G24" s="12"/>
      <c r="H24" s="12">
        <v>1</v>
      </c>
      <c r="I24" s="12">
        <v>2</v>
      </c>
      <c r="J24" s="12">
        <v>4</v>
      </c>
      <c r="K24" s="12"/>
      <c r="L24" s="12">
        <v>4</v>
      </c>
      <c r="M24" s="12"/>
      <c r="N24" s="12">
        <v>1</v>
      </c>
      <c r="O24" s="12"/>
      <c r="P24" s="12">
        <v>3</v>
      </c>
      <c r="Q24" s="10">
        <f t="shared" si="0"/>
        <v>64</v>
      </c>
      <c r="R24" s="15"/>
      <c r="S24" s="15">
        <f t="shared" si="2"/>
        <v>64</v>
      </c>
      <c r="T24" s="117">
        <f t="shared" si="1"/>
      </c>
      <c r="U24" s="114"/>
      <c r="V24" s="14">
        <f t="shared" si="3"/>
        <v>15</v>
      </c>
      <c r="W24" s="1"/>
      <c r="X24" s="1"/>
      <c r="Y24" s="1"/>
    </row>
    <row r="25" spans="1:25" ht="15" customHeight="1">
      <c r="A25" s="165" t="s">
        <v>143</v>
      </c>
      <c r="B25" s="10"/>
      <c r="C25" s="10"/>
      <c r="D25" s="10"/>
      <c r="E25" s="12"/>
      <c r="F25" s="12">
        <v>1</v>
      </c>
      <c r="G25" s="12">
        <v>6</v>
      </c>
      <c r="H25" s="12">
        <v>5</v>
      </c>
      <c r="I25" s="12">
        <v>1</v>
      </c>
      <c r="J25" s="12">
        <v>2</v>
      </c>
      <c r="K25" s="12"/>
      <c r="L25" s="12"/>
      <c r="M25" s="12"/>
      <c r="N25" s="12"/>
      <c r="O25" s="12"/>
      <c r="P25" s="12"/>
      <c r="Q25" s="10">
        <f t="shared" si="0"/>
        <v>123</v>
      </c>
      <c r="R25" s="15"/>
      <c r="S25" s="15">
        <f t="shared" si="2"/>
        <v>123</v>
      </c>
      <c r="T25" s="117" t="str">
        <f t="shared" si="1"/>
        <v>VT-III</v>
      </c>
      <c r="U25" s="114"/>
      <c r="V25" s="14">
        <f t="shared" si="3"/>
        <v>15</v>
      </c>
      <c r="W25" s="1"/>
      <c r="X25" s="1"/>
      <c r="Y25" s="1"/>
    </row>
    <row r="26" spans="1:25" ht="15" customHeight="1">
      <c r="A26" s="165" t="s">
        <v>144</v>
      </c>
      <c r="B26" s="10"/>
      <c r="C26" s="10"/>
      <c r="D26" s="10"/>
      <c r="E26" s="12"/>
      <c r="F26" s="12">
        <v>1</v>
      </c>
      <c r="G26" s="12">
        <v>4</v>
      </c>
      <c r="H26" s="12">
        <v>3</v>
      </c>
      <c r="I26" s="12"/>
      <c r="J26" s="12">
        <v>1</v>
      </c>
      <c r="K26" s="12">
        <v>1</v>
      </c>
      <c r="L26" s="12">
        <v>2</v>
      </c>
      <c r="M26" s="12"/>
      <c r="N26" s="12"/>
      <c r="O26" s="12"/>
      <c r="P26" s="12">
        <v>3</v>
      </c>
      <c r="Q26" s="10">
        <f t="shared" si="0"/>
        <v>89</v>
      </c>
      <c r="R26" s="15"/>
      <c r="S26" s="15">
        <f t="shared" si="2"/>
        <v>89</v>
      </c>
      <c r="T26" s="117">
        <f t="shared" si="1"/>
      </c>
      <c r="U26" s="114"/>
      <c r="V26" s="14">
        <f t="shared" si="3"/>
        <v>15</v>
      </c>
      <c r="W26" s="1"/>
      <c r="X26" s="1"/>
      <c r="Y26" s="1"/>
    </row>
    <row r="27" spans="1:25" ht="15" customHeight="1">
      <c r="A27" s="165" t="s">
        <v>145</v>
      </c>
      <c r="B27" s="10"/>
      <c r="C27" s="10"/>
      <c r="D27" s="10"/>
      <c r="E27" s="12"/>
      <c r="F27" s="12"/>
      <c r="G27" s="12">
        <v>2</v>
      </c>
      <c r="H27" s="12">
        <v>1</v>
      </c>
      <c r="I27" s="12"/>
      <c r="J27" s="12">
        <v>1</v>
      </c>
      <c r="K27" s="12">
        <v>2</v>
      </c>
      <c r="L27" s="12"/>
      <c r="M27" s="12">
        <v>2</v>
      </c>
      <c r="N27" s="12">
        <v>2</v>
      </c>
      <c r="O27" s="12"/>
      <c r="P27" s="12">
        <v>5</v>
      </c>
      <c r="Q27" s="10">
        <f t="shared" si="0"/>
        <v>52</v>
      </c>
      <c r="R27" s="15"/>
      <c r="S27" s="15">
        <f t="shared" si="2"/>
        <v>52</v>
      </c>
      <c r="T27" s="117">
        <f t="shared" si="1"/>
      </c>
      <c r="U27" s="114"/>
      <c r="V27" s="14">
        <f t="shared" si="3"/>
        <v>15</v>
      </c>
      <c r="W27" s="1"/>
      <c r="X27" s="1"/>
      <c r="Y27" s="1"/>
    </row>
    <row r="28" spans="1:25" ht="15" customHeight="1">
      <c r="A28" s="165" t="s">
        <v>146</v>
      </c>
      <c r="B28" s="10"/>
      <c r="C28" s="10"/>
      <c r="D28" s="10"/>
      <c r="E28" s="12"/>
      <c r="F28" s="12"/>
      <c r="G28" s="12">
        <v>3</v>
      </c>
      <c r="H28" s="12">
        <v>3</v>
      </c>
      <c r="I28" s="12">
        <v>5</v>
      </c>
      <c r="J28" s="12"/>
      <c r="K28" s="12">
        <v>3</v>
      </c>
      <c r="L28" s="12">
        <v>1</v>
      </c>
      <c r="M28" s="12"/>
      <c r="N28" s="12"/>
      <c r="O28" s="12"/>
      <c r="P28" s="12"/>
      <c r="Q28" s="10">
        <f t="shared" si="0"/>
        <v>105</v>
      </c>
      <c r="R28" s="15"/>
      <c r="S28" s="15">
        <f t="shared" si="2"/>
        <v>105</v>
      </c>
      <c r="T28" s="117">
        <f t="shared" si="1"/>
      </c>
      <c r="U28" s="114"/>
      <c r="V28" s="14">
        <f t="shared" si="3"/>
        <v>15</v>
      </c>
      <c r="W28" s="1"/>
      <c r="X28" s="1"/>
      <c r="Y28" s="1"/>
    </row>
    <row r="29" spans="1:25" ht="15" customHeight="1">
      <c r="A29" s="165" t="s">
        <v>147</v>
      </c>
      <c r="B29" s="10"/>
      <c r="C29" s="10"/>
      <c r="D29" s="10"/>
      <c r="E29" s="12"/>
      <c r="F29" s="12"/>
      <c r="G29" s="12"/>
      <c r="H29" s="12">
        <v>2</v>
      </c>
      <c r="I29" s="12"/>
      <c r="J29" s="12">
        <v>2</v>
      </c>
      <c r="K29" s="12"/>
      <c r="L29" s="12">
        <v>1</v>
      </c>
      <c r="M29" s="12">
        <v>1</v>
      </c>
      <c r="N29" s="12">
        <v>1</v>
      </c>
      <c r="O29" s="12">
        <v>1</v>
      </c>
      <c r="P29" s="12">
        <v>7</v>
      </c>
      <c r="Q29" s="10">
        <f t="shared" si="0"/>
        <v>38</v>
      </c>
      <c r="R29" s="15"/>
      <c r="S29" s="15">
        <f t="shared" si="2"/>
        <v>38</v>
      </c>
      <c r="T29" s="117">
        <f t="shared" si="1"/>
      </c>
      <c r="U29" s="114"/>
      <c r="V29" s="14">
        <f t="shared" si="3"/>
        <v>15</v>
      </c>
      <c r="W29" s="1"/>
      <c r="X29" s="1"/>
      <c r="Y29" s="1"/>
    </row>
    <row r="30" spans="1:25" ht="15" customHeight="1">
      <c r="A30" s="165" t="s">
        <v>148</v>
      </c>
      <c r="B30" s="10"/>
      <c r="C30" s="10"/>
      <c r="D30" s="10"/>
      <c r="E30" s="12"/>
      <c r="F30" s="12">
        <v>1</v>
      </c>
      <c r="G30" s="12">
        <v>7</v>
      </c>
      <c r="H30" s="12">
        <v>2</v>
      </c>
      <c r="I30" s="12">
        <v>3</v>
      </c>
      <c r="J30" s="12">
        <v>1</v>
      </c>
      <c r="K30" s="12"/>
      <c r="L30" s="12">
        <v>1</v>
      </c>
      <c r="M30" s="12"/>
      <c r="N30" s="12"/>
      <c r="O30" s="12"/>
      <c r="P30" s="12"/>
      <c r="Q30" s="10">
        <f t="shared" si="0"/>
        <v>120</v>
      </c>
      <c r="R30" s="15"/>
      <c r="S30" s="15">
        <f t="shared" si="2"/>
        <v>120</v>
      </c>
      <c r="T30" s="117" t="str">
        <f t="shared" si="1"/>
        <v>VT-III</v>
      </c>
      <c r="U30" s="114"/>
      <c r="V30" s="14">
        <f t="shared" si="3"/>
        <v>15</v>
      </c>
      <c r="W30" s="1"/>
      <c r="X30" s="1"/>
      <c r="Y30" s="1"/>
    </row>
    <row r="31" spans="1:25" ht="15" customHeight="1">
      <c r="A31" s="165" t="s">
        <v>149</v>
      </c>
      <c r="B31" s="10"/>
      <c r="C31" s="10"/>
      <c r="D31" s="10"/>
      <c r="E31" s="12"/>
      <c r="F31" s="12">
        <v>1</v>
      </c>
      <c r="G31" s="12"/>
      <c r="H31" s="12">
        <v>4</v>
      </c>
      <c r="I31" s="12">
        <v>5</v>
      </c>
      <c r="J31" s="12">
        <v>3</v>
      </c>
      <c r="K31" s="12">
        <v>2</v>
      </c>
      <c r="L31" s="12"/>
      <c r="M31" s="12"/>
      <c r="N31" s="12"/>
      <c r="O31" s="12"/>
      <c r="P31" s="12"/>
      <c r="Q31" s="10">
        <f t="shared" si="0"/>
        <v>105</v>
      </c>
      <c r="R31" s="15"/>
      <c r="S31" s="15">
        <f t="shared" si="2"/>
        <v>105</v>
      </c>
      <c r="T31" s="117">
        <f t="shared" si="1"/>
      </c>
      <c r="U31" s="114"/>
      <c r="V31" s="14">
        <f t="shared" si="3"/>
        <v>15</v>
      </c>
      <c r="W31" s="1"/>
      <c r="X31" s="1"/>
      <c r="Y31" s="1"/>
    </row>
    <row r="32" spans="1:25" ht="15" customHeight="1">
      <c r="A32" s="165" t="s">
        <v>67</v>
      </c>
      <c r="B32" s="10"/>
      <c r="C32" s="10"/>
      <c r="D32" s="10"/>
      <c r="E32" s="12"/>
      <c r="F32" s="12">
        <v>3</v>
      </c>
      <c r="G32" s="12">
        <v>5</v>
      </c>
      <c r="H32" s="12">
        <v>4</v>
      </c>
      <c r="I32" s="12"/>
      <c r="J32" s="12">
        <v>1</v>
      </c>
      <c r="K32" s="12"/>
      <c r="L32" s="12">
        <v>1</v>
      </c>
      <c r="M32" s="12">
        <v>1</v>
      </c>
      <c r="N32" s="12"/>
      <c r="O32" s="12"/>
      <c r="P32" s="12"/>
      <c r="Q32" s="10">
        <f t="shared" si="0"/>
        <v>120</v>
      </c>
      <c r="R32" s="15"/>
      <c r="S32" s="15">
        <f t="shared" si="2"/>
        <v>120</v>
      </c>
      <c r="T32" s="117" t="str">
        <f t="shared" si="1"/>
        <v>VT-III</v>
      </c>
      <c r="U32" s="114"/>
      <c r="V32" s="14">
        <f t="shared" si="3"/>
        <v>15</v>
      </c>
      <c r="W32" s="1"/>
      <c r="X32" s="1"/>
      <c r="Y32" s="1"/>
    </row>
    <row r="33" spans="1:25" ht="15" customHeight="1">
      <c r="A33" s="165" t="s">
        <v>68</v>
      </c>
      <c r="B33" s="10"/>
      <c r="C33" s="10"/>
      <c r="D33" s="10"/>
      <c r="E33" s="12"/>
      <c r="F33" s="12">
        <v>3</v>
      </c>
      <c r="G33" s="12">
        <v>1</v>
      </c>
      <c r="H33" s="12">
        <v>2</v>
      </c>
      <c r="I33" s="12">
        <v>3</v>
      </c>
      <c r="J33" s="12">
        <v>1</v>
      </c>
      <c r="K33" s="12">
        <v>2</v>
      </c>
      <c r="L33" s="12">
        <v>2</v>
      </c>
      <c r="M33" s="12"/>
      <c r="N33" s="12"/>
      <c r="O33" s="12">
        <v>1</v>
      </c>
      <c r="P33" s="12"/>
      <c r="Q33" s="10">
        <f t="shared" si="0"/>
        <v>101</v>
      </c>
      <c r="R33" s="15"/>
      <c r="S33" s="15">
        <f t="shared" si="2"/>
        <v>101</v>
      </c>
      <c r="T33" s="117">
        <f t="shared" si="1"/>
      </c>
      <c r="U33" s="114"/>
      <c r="V33" s="14">
        <f t="shared" si="3"/>
        <v>15</v>
      </c>
      <c r="W33" s="1"/>
      <c r="X33" s="1"/>
      <c r="Y33" s="1"/>
    </row>
    <row r="34" spans="1:25" ht="15" customHeight="1">
      <c r="A34" s="165" t="s">
        <v>69</v>
      </c>
      <c r="B34" s="10"/>
      <c r="C34" s="10"/>
      <c r="D34" s="10"/>
      <c r="E34" s="12"/>
      <c r="F34" s="12"/>
      <c r="G34" s="12">
        <v>2</v>
      </c>
      <c r="H34" s="12">
        <v>4</v>
      </c>
      <c r="I34" s="12">
        <v>2</v>
      </c>
      <c r="J34" s="12">
        <v>1</v>
      </c>
      <c r="K34" s="12">
        <v>1</v>
      </c>
      <c r="L34" s="12">
        <v>3</v>
      </c>
      <c r="M34" s="12">
        <v>1</v>
      </c>
      <c r="N34" s="12">
        <v>1</v>
      </c>
      <c r="O34" s="12"/>
      <c r="P34" s="12"/>
      <c r="Q34" s="10">
        <f t="shared" si="0"/>
        <v>92</v>
      </c>
      <c r="R34" s="15"/>
      <c r="S34" s="15">
        <f t="shared" si="2"/>
        <v>92</v>
      </c>
      <c r="T34" s="117">
        <f t="shared" si="1"/>
      </c>
      <c r="U34" s="114"/>
      <c r="V34" s="14">
        <f t="shared" si="3"/>
        <v>15</v>
      </c>
      <c r="W34" s="1"/>
      <c r="X34" s="1"/>
      <c r="Y34" s="1"/>
    </row>
    <row r="35" spans="1:25" ht="15" customHeight="1">
      <c r="A35" s="165" t="s">
        <v>70</v>
      </c>
      <c r="B35" s="10"/>
      <c r="C35" s="10"/>
      <c r="D35" s="10"/>
      <c r="E35" s="12"/>
      <c r="F35" s="12">
        <v>1</v>
      </c>
      <c r="G35" s="12">
        <v>5</v>
      </c>
      <c r="H35" s="12"/>
      <c r="I35" s="12">
        <v>4</v>
      </c>
      <c r="J35" s="12">
        <v>1</v>
      </c>
      <c r="K35" s="12">
        <v>2</v>
      </c>
      <c r="L35" s="12">
        <v>2</v>
      </c>
      <c r="M35" s="12"/>
      <c r="N35" s="12"/>
      <c r="O35" s="12"/>
      <c r="P35" s="12"/>
      <c r="Q35" s="10">
        <f t="shared" si="0"/>
        <v>107</v>
      </c>
      <c r="R35" s="15"/>
      <c r="S35" s="15">
        <f t="shared" si="2"/>
        <v>107</v>
      </c>
      <c r="T35" s="117">
        <f t="shared" si="1"/>
      </c>
      <c r="U35" s="114"/>
      <c r="V35" s="14">
        <f t="shared" si="3"/>
        <v>15</v>
      </c>
      <c r="W35" s="1"/>
      <c r="X35" s="1"/>
      <c r="Y35" s="1"/>
    </row>
    <row r="36" spans="1:25" ht="15" customHeight="1">
      <c r="A36" s="165" t="s">
        <v>71</v>
      </c>
      <c r="B36" s="10"/>
      <c r="C36" s="10"/>
      <c r="D36" s="10"/>
      <c r="E36" s="12"/>
      <c r="F36" s="12">
        <v>3</v>
      </c>
      <c r="G36" s="12">
        <v>2</v>
      </c>
      <c r="H36" s="12">
        <v>4</v>
      </c>
      <c r="I36" s="12">
        <v>3</v>
      </c>
      <c r="J36" s="12">
        <v>2</v>
      </c>
      <c r="K36" s="12">
        <v>1</v>
      </c>
      <c r="L36" s="12"/>
      <c r="M36" s="12"/>
      <c r="N36" s="12"/>
      <c r="O36" s="12"/>
      <c r="P36" s="12"/>
      <c r="Q36" s="10">
        <f t="shared" si="0"/>
        <v>118</v>
      </c>
      <c r="R36" s="15"/>
      <c r="S36" s="15">
        <f t="shared" si="2"/>
        <v>118</v>
      </c>
      <c r="T36" s="117" t="str">
        <f t="shared" si="1"/>
        <v>VT-III</v>
      </c>
      <c r="U36" s="114"/>
      <c r="V36" s="14">
        <f t="shared" si="3"/>
        <v>15</v>
      </c>
      <c r="W36" s="1"/>
      <c r="X36" s="1"/>
      <c r="Y36" s="1"/>
    </row>
    <row r="37" spans="1:25" ht="15" customHeight="1">
      <c r="A37" s="165" t="s">
        <v>72</v>
      </c>
      <c r="B37" s="10"/>
      <c r="C37" s="10"/>
      <c r="D37" s="10"/>
      <c r="E37" s="12"/>
      <c r="F37" s="12">
        <v>3</v>
      </c>
      <c r="G37" s="12">
        <v>9</v>
      </c>
      <c r="H37" s="12">
        <v>3</v>
      </c>
      <c r="I37" s="12"/>
      <c r="J37" s="12"/>
      <c r="K37" s="12"/>
      <c r="L37" s="12"/>
      <c r="M37" s="12"/>
      <c r="N37" s="12"/>
      <c r="O37" s="12"/>
      <c r="P37" s="12"/>
      <c r="Q37" s="10">
        <f t="shared" si="0"/>
        <v>135</v>
      </c>
      <c r="R37" s="15"/>
      <c r="S37" s="15">
        <f t="shared" si="2"/>
        <v>135</v>
      </c>
      <c r="T37" s="117" t="str">
        <f t="shared" si="1"/>
        <v>VT-I</v>
      </c>
      <c r="U37" s="114"/>
      <c r="V37" s="14">
        <f t="shared" si="3"/>
        <v>15</v>
      </c>
      <c r="W37" s="1"/>
      <c r="X37" s="1"/>
      <c r="Y37" s="1"/>
    </row>
    <row r="38" spans="1:25" ht="15" customHeight="1">
      <c r="A38" s="165" t="s">
        <v>73</v>
      </c>
      <c r="B38" s="10"/>
      <c r="C38" s="10"/>
      <c r="D38" s="10"/>
      <c r="E38" s="12"/>
      <c r="F38" s="12">
        <v>2</v>
      </c>
      <c r="G38" s="12">
        <v>4</v>
      </c>
      <c r="H38" s="12">
        <v>3</v>
      </c>
      <c r="I38" s="12">
        <v>1</v>
      </c>
      <c r="J38" s="12">
        <v>2</v>
      </c>
      <c r="K38" s="12">
        <v>2</v>
      </c>
      <c r="L38" s="12"/>
      <c r="M38" s="12">
        <v>1</v>
      </c>
      <c r="N38" s="12"/>
      <c r="O38" s="12"/>
      <c r="P38" s="12"/>
      <c r="Q38" s="10">
        <f t="shared" si="0"/>
        <v>112</v>
      </c>
      <c r="R38" s="15"/>
      <c r="S38" s="15">
        <f t="shared" si="2"/>
        <v>112</v>
      </c>
      <c r="T38" s="117">
        <f t="shared" si="1"/>
      </c>
      <c r="U38" s="114"/>
      <c r="V38" s="14">
        <f t="shared" si="3"/>
        <v>15</v>
      </c>
      <c r="W38" s="1"/>
      <c r="X38" s="1"/>
      <c r="Y38" s="1"/>
    </row>
    <row r="39" spans="1:25" ht="15" customHeight="1">
      <c r="A39" s="165" t="s">
        <v>74</v>
      </c>
      <c r="B39" s="10"/>
      <c r="C39" s="10"/>
      <c r="D39" s="10"/>
      <c r="E39" s="12"/>
      <c r="F39" s="12"/>
      <c r="G39" s="12">
        <v>2</v>
      </c>
      <c r="H39" s="12">
        <v>4</v>
      </c>
      <c r="I39" s="12">
        <v>2</v>
      </c>
      <c r="J39" s="12">
        <v>2</v>
      </c>
      <c r="K39" s="12">
        <v>2</v>
      </c>
      <c r="L39" s="12">
        <v>2</v>
      </c>
      <c r="M39" s="12"/>
      <c r="N39" s="12">
        <v>1</v>
      </c>
      <c r="O39" s="12"/>
      <c r="P39" s="12"/>
      <c r="Q39" s="10">
        <f t="shared" si="0"/>
        <v>96</v>
      </c>
      <c r="R39" s="15"/>
      <c r="S39" s="15">
        <f t="shared" si="2"/>
        <v>96</v>
      </c>
      <c r="T39" s="117">
        <f t="shared" si="1"/>
      </c>
      <c r="U39" s="114"/>
      <c r="V39" s="14">
        <f t="shared" si="3"/>
        <v>15</v>
      </c>
      <c r="W39" s="1"/>
      <c r="X39" s="1"/>
      <c r="Y39" s="1"/>
    </row>
    <row r="40" spans="1:25" ht="15" customHeight="1">
      <c r="A40" s="165" t="s">
        <v>75</v>
      </c>
      <c r="B40" s="10"/>
      <c r="C40" s="10"/>
      <c r="D40" s="10"/>
      <c r="E40" s="12"/>
      <c r="F40" s="12"/>
      <c r="G40" s="12">
        <v>2</v>
      </c>
      <c r="H40" s="12">
        <v>2</v>
      </c>
      <c r="I40" s="12">
        <v>4</v>
      </c>
      <c r="J40" s="12">
        <v>2</v>
      </c>
      <c r="K40" s="12">
        <v>3</v>
      </c>
      <c r="L40" s="12">
        <v>1</v>
      </c>
      <c r="M40" s="12"/>
      <c r="N40" s="12"/>
      <c r="O40" s="12">
        <v>1</v>
      </c>
      <c r="P40" s="12"/>
      <c r="Q40" s="10">
        <f t="shared" si="0"/>
        <v>94</v>
      </c>
      <c r="R40" s="15"/>
      <c r="S40" s="15">
        <f t="shared" si="2"/>
        <v>94</v>
      </c>
      <c r="T40" s="117">
        <f t="shared" si="1"/>
      </c>
      <c r="U40" s="114"/>
      <c r="V40" s="14">
        <f t="shared" si="3"/>
        <v>15</v>
      </c>
      <c r="W40" s="1"/>
      <c r="X40" s="1"/>
      <c r="Y40" s="1"/>
    </row>
    <row r="41" spans="1:25" ht="15" customHeight="1">
      <c r="A41" s="165" t="s">
        <v>76</v>
      </c>
      <c r="B41" s="10"/>
      <c r="C41" s="10"/>
      <c r="D41" s="10"/>
      <c r="E41" s="12"/>
      <c r="F41" s="12">
        <v>1</v>
      </c>
      <c r="G41" s="12">
        <v>1</v>
      </c>
      <c r="H41" s="12">
        <v>7</v>
      </c>
      <c r="I41" s="12">
        <v>3</v>
      </c>
      <c r="J41" s="12">
        <v>3</v>
      </c>
      <c r="K41" s="12"/>
      <c r="L41" s="12"/>
      <c r="M41" s="12"/>
      <c r="N41" s="12"/>
      <c r="O41" s="12"/>
      <c r="P41" s="12"/>
      <c r="Q41" s="10">
        <f t="shared" si="0"/>
        <v>114</v>
      </c>
      <c r="R41" s="15"/>
      <c r="S41" s="15">
        <f t="shared" si="2"/>
        <v>114</v>
      </c>
      <c r="T41" s="117">
        <f t="shared" si="1"/>
      </c>
      <c r="U41" s="114"/>
      <c r="V41" s="14">
        <f t="shared" si="3"/>
        <v>15</v>
      </c>
      <c r="W41" s="1"/>
      <c r="X41" s="1"/>
      <c r="Y41" s="1"/>
    </row>
    <row r="42" spans="1:25" ht="15" customHeight="1">
      <c r="A42" s="165" t="s">
        <v>77</v>
      </c>
      <c r="B42" s="10"/>
      <c r="C42" s="10"/>
      <c r="D42" s="10"/>
      <c r="E42" s="12"/>
      <c r="F42" s="12">
        <v>5</v>
      </c>
      <c r="G42" s="12">
        <v>1</v>
      </c>
      <c r="H42" s="12">
        <v>4</v>
      </c>
      <c r="I42" s="12">
        <v>2</v>
      </c>
      <c r="J42" s="12"/>
      <c r="K42" s="12">
        <v>1</v>
      </c>
      <c r="L42" s="12">
        <v>1</v>
      </c>
      <c r="M42" s="12"/>
      <c r="N42" s="12"/>
      <c r="O42" s="12">
        <v>1</v>
      </c>
      <c r="P42" s="12"/>
      <c r="Q42" s="10">
        <f t="shared" si="0"/>
        <v>115</v>
      </c>
      <c r="R42" s="15"/>
      <c r="S42" s="15">
        <f t="shared" si="2"/>
        <v>115</v>
      </c>
      <c r="T42" s="117">
        <f t="shared" si="1"/>
      </c>
      <c r="U42" s="114"/>
      <c r="V42" s="14">
        <f t="shared" si="3"/>
        <v>15</v>
      </c>
      <c r="W42" s="1"/>
      <c r="X42" s="1"/>
      <c r="Y42" s="1"/>
    </row>
    <row r="43" spans="1:25" ht="15" customHeight="1">
      <c r="A43" s="165" t="s">
        <v>78</v>
      </c>
      <c r="B43" s="10"/>
      <c r="C43" s="10"/>
      <c r="D43" s="10"/>
      <c r="E43" s="12"/>
      <c r="F43" s="12">
        <v>2</v>
      </c>
      <c r="G43" s="12">
        <v>3</v>
      </c>
      <c r="H43" s="12">
        <v>5</v>
      </c>
      <c r="I43" s="12">
        <v>2</v>
      </c>
      <c r="J43" s="12">
        <v>2</v>
      </c>
      <c r="K43" s="12">
        <v>1</v>
      </c>
      <c r="L43" s="12"/>
      <c r="M43" s="12"/>
      <c r="N43" s="12"/>
      <c r="O43" s="12"/>
      <c r="P43" s="12"/>
      <c r="Q43" s="10">
        <f t="shared" si="0"/>
        <v>118</v>
      </c>
      <c r="R43" s="15"/>
      <c r="S43" s="15">
        <f t="shared" si="2"/>
        <v>118</v>
      </c>
      <c r="T43" s="117" t="str">
        <f t="shared" si="1"/>
        <v>VT-III</v>
      </c>
      <c r="U43" s="114"/>
      <c r="V43" s="14">
        <f t="shared" si="3"/>
        <v>15</v>
      </c>
      <c r="W43" s="1"/>
      <c r="X43" s="1"/>
      <c r="Y43" s="1"/>
    </row>
    <row r="44" spans="1:25" ht="15" customHeight="1">
      <c r="A44" s="165" t="s">
        <v>79</v>
      </c>
      <c r="B44" s="10"/>
      <c r="C44" s="10"/>
      <c r="D44" s="10"/>
      <c r="E44" s="12"/>
      <c r="F44" s="12">
        <v>1</v>
      </c>
      <c r="G44" s="12">
        <v>5</v>
      </c>
      <c r="H44" s="12"/>
      <c r="I44" s="12">
        <v>3</v>
      </c>
      <c r="J44" s="12">
        <v>1</v>
      </c>
      <c r="K44" s="12">
        <v>2</v>
      </c>
      <c r="L44" s="12">
        <v>2</v>
      </c>
      <c r="M44" s="12"/>
      <c r="N44" s="12"/>
      <c r="O44" s="12">
        <v>1</v>
      </c>
      <c r="P44" s="12"/>
      <c r="Q44" s="10">
        <f t="shared" si="0"/>
        <v>101</v>
      </c>
      <c r="R44" s="15"/>
      <c r="S44" s="15">
        <f t="shared" si="2"/>
        <v>101</v>
      </c>
      <c r="T44" s="117">
        <f t="shared" si="1"/>
      </c>
      <c r="U44" s="114"/>
      <c r="V44" s="14">
        <f t="shared" si="3"/>
        <v>15</v>
      </c>
      <c r="W44" s="1"/>
      <c r="X44" s="1"/>
      <c r="Y44" s="1"/>
    </row>
    <row r="45" spans="1:25" ht="15" customHeight="1">
      <c r="A45" s="165" t="s">
        <v>150</v>
      </c>
      <c r="B45" s="10"/>
      <c r="C45" s="10"/>
      <c r="D45" s="10"/>
      <c r="E45" s="12"/>
      <c r="F45" s="12">
        <v>3</v>
      </c>
      <c r="G45" s="12">
        <v>6</v>
      </c>
      <c r="H45" s="12">
        <v>3</v>
      </c>
      <c r="I45" s="12">
        <v>3</v>
      </c>
      <c r="J45" s="12"/>
      <c r="K45" s="12"/>
      <c r="L45" s="12"/>
      <c r="M45" s="12"/>
      <c r="N45" s="12"/>
      <c r="O45" s="12"/>
      <c r="P45" s="12"/>
      <c r="Q45" s="10">
        <f t="shared" si="0"/>
        <v>129</v>
      </c>
      <c r="R45" s="15"/>
      <c r="S45" s="15">
        <f t="shared" si="2"/>
        <v>129</v>
      </c>
      <c r="T45" s="117" t="str">
        <f t="shared" si="1"/>
        <v>VT-II</v>
      </c>
      <c r="U45" s="114"/>
      <c r="V45" s="14">
        <f t="shared" si="3"/>
        <v>15</v>
      </c>
      <c r="W45" s="1"/>
      <c r="X45" s="1"/>
      <c r="Y45" s="1"/>
    </row>
    <row r="46" spans="1:25" ht="15" customHeight="1">
      <c r="A46" s="165"/>
      <c r="B46" s="10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0">
        <f t="shared" si="0"/>
        <v>0</v>
      </c>
      <c r="R46" s="15"/>
      <c r="S46" s="15">
        <f t="shared" si="2"/>
        <v>0</v>
      </c>
      <c r="T46" s="117">
        <f t="shared" si="1"/>
      </c>
      <c r="U46" s="114"/>
      <c r="V46" s="14">
        <f t="shared" si="3"/>
        <v>0</v>
      </c>
      <c r="W46" s="1"/>
      <c r="X46" s="1"/>
      <c r="Y46" s="1"/>
    </row>
    <row r="47" spans="1:25" ht="15" customHeight="1">
      <c r="A47" s="165"/>
      <c r="B47" s="10"/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0">
        <f t="shared" si="0"/>
        <v>0</v>
      </c>
      <c r="R47" s="15"/>
      <c r="S47" s="15">
        <f t="shared" si="2"/>
        <v>0</v>
      </c>
      <c r="T47" s="117">
        <f t="shared" si="1"/>
      </c>
      <c r="U47" s="114"/>
      <c r="V47" s="14">
        <f t="shared" si="3"/>
        <v>0</v>
      </c>
      <c r="W47" s="1"/>
      <c r="X47" s="1"/>
      <c r="Y47" s="1"/>
    </row>
    <row r="48" spans="1:25" ht="15" customHeight="1">
      <c r="A48" s="165"/>
      <c r="B48" s="10"/>
      <c r="C48" s="10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0">
        <f t="shared" si="0"/>
        <v>0</v>
      </c>
      <c r="R48" s="15"/>
      <c r="S48" s="15">
        <f t="shared" si="2"/>
        <v>0</v>
      </c>
      <c r="T48" s="117">
        <f t="shared" si="1"/>
      </c>
      <c r="U48" s="114"/>
      <c r="V48" s="14">
        <f t="shared" si="3"/>
        <v>0</v>
      </c>
      <c r="W48" s="1"/>
      <c r="X48" s="1"/>
      <c r="Y48" s="1"/>
    </row>
    <row r="49" spans="1:25" ht="15" customHeight="1">
      <c r="A49" s="165" t="s">
        <v>80</v>
      </c>
      <c r="B49" s="10"/>
      <c r="C49" s="10"/>
      <c r="D49" s="10"/>
      <c r="E49" s="12"/>
      <c r="F49" s="12">
        <v>4</v>
      </c>
      <c r="G49" s="12">
        <v>2</v>
      </c>
      <c r="H49" s="12">
        <v>3</v>
      </c>
      <c r="I49" s="12">
        <v>2</v>
      </c>
      <c r="J49" s="12">
        <v>2</v>
      </c>
      <c r="K49" s="12"/>
      <c r="L49" s="12">
        <v>1</v>
      </c>
      <c r="M49" s="12">
        <v>1</v>
      </c>
      <c r="N49" s="12"/>
      <c r="O49" s="12"/>
      <c r="P49" s="12"/>
      <c r="Q49" s="10">
        <f t="shared" si="0"/>
        <v>115</v>
      </c>
      <c r="R49" s="15"/>
      <c r="S49" s="15">
        <f t="shared" si="2"/>
        <v>115</v>
      </c>
      <c r="T49" s="117">
        <f t="shared" si="1"/>
      </c>
      <c r="U49" s="114"/>
      <c r="V49" s="14">
        <f t="shared" si="3"/>
        <v>15</v>
      </c>
      <c r="W49" s="1"/>
      <c r="X49" s="1"/>
      <c r="Y49" s="1"/>
    </row>
    <row r="50" spans="1:25" ht="15" customHeight="1">
      <c r="A50" s="164" t="s">
        <v>81</v>
      </c>
      <c r="B50" s="10"/>
      <c r="C50" s="10"/>
      <c r="D50" s="10"/>
      <c r="E50" s="12"/>
      <c r="F50" s="12">
        <v>2</v>
      </c>
      <c r="G50" s="12">
        <v>5</v>
      </c>
      <c r="H50" s="12">
        <v>3</v>
      </c>
      <c r="I50" s="12">
        <v>4</v>
      </c>
      <c r="J50" s="12"/>
      <c r="K50" s="12">
        <v>1</v>
      </c>
      <c r="L50" s="12"/>
      <c r="M50" s="12"/>
      <c r="N50" s="12"/>
      <c r="O50" s="12"/>
      <c r="P50" s="12"/>
      <c r="Q50" s="10">
        <f t="shared" si="0"/>
        <v>122</v>
      </c>
      <c r="R50" s="15"/>
      <c r="S50" s="15">
        <f t="shared" si="2"/>
        <v>122</v>
      </c>
      <c r="T50" s="117" t="str">
        <f t="shared" si="1"/>
        <v>VT-III</v>
      </c>
      <c r="U50" s="114"/>
      <c r="V50" s="14">
        <f t="shared" si="3"/>
        <v>15</v>
      </c>
      <c r="W50" s="1"/>
      <c r="X50" s="1"/>
      <c r="Y50" s="1"/>
    </row>
    <row r="51" spans="1:25" ht="15" customHeight="1">
      <c r="A51" s="164" t="s">
        <v>117</v>
      </c>
      <c r="B51" s="10"/>
      <c r="C51" s="10"/>
      <c r="D51" s="10"/>
      <c r="E51" s="12"/>
      <c r="F51" s="12">
        <v>1</v>
      </c>
      <c r="G51" s="12">
        <v>2</v>
      </c>
      <c r="H51" s="12">
        <v>2</v>
      </c>
      <c r="I51" s="12">
        <v>5</v>
      </c>
      <c r="J51" s="12">
        <v>2</v>
      </c>
      <c r="K51" s="12">
        <v>2</v>
      </c>
      <c r="L51" s="12">
        <v>1</v>
      </c>
      <c r="M51" s="12"/>
      <c r="N51" s="12"/>
      <c r="O51" s="12"/>
      <c r="P51" s="12"/>
      <c r="Q51" s="10">
        <f t="shared" si="0"/>
        <v>105</v>
      </c>
      <c r="R51" s="15"/>
      <c r="S51" s="15">
        <f t="shared" si="2"/>
        <v>105</v>
      </c>
      <c r="T51" s="117">
        <f t="shared" si="1"/>
      </c>
      <c r="U51" s="114"/>
      <c r="V51" s="14">
        <f t="shared" si="3"/>
        <v>15</v>
      </c>
      <c r="W51" s="1"/>
      <c r="X51" s="1"/>
      <c r="Y51" s="1"/>
    </row>
    <row r="52" spans="1:25" ht="15" customHeight="1">
      <c r="A52" s="164" t="s">
        <v>82</v>
      </c>
      <c r="B52" s="10"/>
      <c r="C52" s="10"/>
      <c r="D52" s="10"/>
      <c r="E52" s="12"/>
      <c r="F52" s="12">
        <v>3</v>
      </c>
      <c r="G52" s="12">
        <v>7</v>
      </c>
      <c r="H52" s="12">
        <v>2</v>
      </c>
      <c r="I52" s="12">
        <v>1</v>
      </c>
      <c r="J52" s="12">
        <v>1</v>
      </c>
      <c r="K52" s="12"/>
      <c r="L52" s="12">
        <v>1</v>
      </c>
      <c r="M52" s="12"/>
      <c r="N52" s="12"/>
      <c r="O52" s="12"/>
      <c r="P52" s="12"/>
      <c r="Q52" s="10">
        <f t="shared" si="0"/>
        <v>126</v>
      </c>
      <c r="R52" s="15"/>
      <c r="S52" s="15">
        <f t="shared" si="2"/>
        <v>126</v>
      </c>
      <c r="T52" s="117" t="str">
        <f t="shared" si="1"/>
        <v>VT-II</v>
      </c>
      <c r="U52" s="114"/>
      <c r="V52" s="14">
        <f t="shared" si="3"/>
        <v>15</v>
      </c>
      <c r="W52" s="1"/>
      <c r="X52" s="1"/>
      <c r="Y52" s="1"/>
    </row>
    <row r="53" spans="1:25" ht="15" customHeight="1">
      <c r="A53" s="164" t="s">
        <v>179</v>
      </c>
      <c r="B53" s="10"/>
      <c r="C53" s="10"/>
      <c r="D53" s="10"/>
      <c r="E53" s="12"/>
      <c r="F53" s="12">
        <v>3</v>
      </c>
      <c r="G53" s="12">
        <v>5</v>
      </c>
      <c r="H53" s="12">
        <v>3</v>
      </c>
      <c r="I53" s="12">
        <v>3</v>
      </c>
      <c r="J53" s="12"/>
      <c r="K53" s="12"/>
      <c r="L53" s="12">
        <v>1</v>
      </c>
      <c r="M53" s="12"/>
      <c r="N53" s="12"/>
      <c r="O53" s="12"/>
      <c r="P53" s="12"/>
      <c r="Q53" s="10">
        <f t="shared" si="0"/>
        <v>124</v>
      </c>
      <c r="R53" s="15"/>
      <c r="S53" s="15">
        <f t="shared" si="2"/>
        <v>124</v>
      </c>
      <c r="T53" s="117" t="str">
        <f t="shared" si="1"/>
        <v>VT-III</v>
      </c>
      <c r="U53" s="114"/>
      <c r="V53" s="14">
        <f t="shared" si="3"/>
        <v>15</v>
      </c>
      <c r="W53" s="1"/>
      <c r="X53" s="1"/>
      <c r="Y53" s="1"/>
    </row>
    <row r="54" spans="1:25" ht="14.25">
      <c r="A54" s="164" t="s">
        <v>83</v>
      </c>
      <c r="B54" s="10"/>
      <c r="C54" s="10"/>
      <c r="D54" s="10"/>
      <c r="E54" s="12"/>
      <c r="F54" s="12">
        <v>1</v>
      </c>
      <c r="G54" s="12">
        <v>1</v>
      </c>
      <c r="H54" s="12">
        <v>7</v>
      </c>
      <c r="I54" s="12">
        <v>1</v>
      </c>
      <c r="J54" s="12">
        <v>4</v>
      </c>
      <c r="K54" s="12">
        <v>1</v>
      </c>
      <c r="L54" s="12"/>
      <c r="M54" s="12"/>
      <c r="N54" s="12"/>
      <c r="O54" s="12"/>
      <c r="P54" s="12"/>
      <c r="Q54" s="10">
        <f t="shared" si="0"/>
        <v>111</v>
      </c>
      <c r="R54" s="15"/>
      <c r="S54" s="15">
        <f t="shared" si="2"/>
        <v>111</v>
      </c>
      <c r="T54" s="117">
        <f t="shared" si="1"/>
      </c>
      <c r="U54" s="114"/>
      <c r="V54" s="14">
        <f t="shared" si="3"/>
        <v>15</v>
      </c>
      <c r="W54" s="1"/>
      <c r="X54" s="1"/>
      <c r="Y54" s="1"/>
    </row>
    <row r="55" spans="1:25" ht="14.25">
      <c r="A55" s="164" t="s">
        <v>84</v>
      </c>
      <c r="B55" s="10"/>
      <c r="C55" s="10"/>
      <c r="D55" s="10"/>
      <c r="E55" s="12"/>
      <c r="F55" s="12"/>
      <c r="G55" s="12">
        <v>2</v>
      </c>
      <c r="H55" s="12">
        <v>1</v>
      </c>
      <c r="I55" s="12">
        <v>7</v>
      </c>
      <c r="J55" s="12">
        <v>1</v>
      </c>
      <c r="K55" s="12">
        <v>3</v>
      </c>
      <c r="L55" s="12">
        <v>1</v>
      </c>
      <c r="M55" s="12"/>
      <c r="N55" s="12"/>
      <c r="O55" s="12"/>
      <c r="P55" s="12"/>
      <c r="Q55" s="10">
        <f aca="true" t="shared" si="4" ref="Q55:Q66">B55*Z$14+C55*Z$15+D55*Z$16+E55*Z$17+F55*10+G55*9+H55*8+I55*7+J55*6+K55*5+L55*4+M55*3+N55*2+O55</f>
        <v>100</v>
      </c>
      <c r="R55" s="15"/>
      <c r="S55" s="15">
        <f t="shared" si="2"/>
        <v>100</v>
      </c>
      <c r="T55" s="117">
        <f aca="true" t="shared" si="5" ref="T55:T66">IF(S55&lt;Z$7,"",IF(S55&lt;Z$8,"VT-III",IF(S55&lt;Z$9,"VT-II",IF(S55&lt;Z$10,"VT-I","VT-M"))))</f>
      </c>
      <c r="U55" s="114"/>
      <c r="V55" s="14">
        <f t="shared" si="3"/>
        <v>15</v>
      </c>
      <c r="W55" s="1"/>
      <c r="X55" s="1"/>
      <c r="Y55" s="1"/>
    </row>
    <row r="56" spans="1:25" ht="14.25">
      <c r="A56" s="164" t="s">
        <v>85</v>
      </c>
      <c r="B56" s="10"/>
      <c r="C56" s="10"/>
      <c r="D56" s="10"/>
      <c r="E56" s="12"/>
      <c r="F56" s="12">
        <v>1</v>
      </c>
      <c r="G56" s="12"/>
      <c r="H56" s="12">
        <v>3</v>
      </c>
      <c r="I56" s="12">
        <v>3</v>
      </c>
      <c r="J56" s="12">
        <v>5</v>
      </c>
      <c r="K56" s="12"/>
      <c r="L56" s="12"/>
      <c r="M56" s="12">
        <v>2</v>
      </c>
      <c r="N56" s="12"/>
      <c r="O56" s="12">
        <v>1</v>
      </c>
      <c r="P56" s="12"/>
      <c r="Q56" s="10">
        <f t="shared" si="4"/>
        <v>92</v>
      </c>
      <c r="R56" s="15"/>
      <c r="S56" s="15">
        <f t="shared" si="2"/>
        <v>92</v>
      </c>
      <c r="T56" s="117">
        <f t="shared" si="5"/>
      </c>
      <c r="U56" s="114"/>
      <c r="V56" s="14">
        <f t="shared" si="3"/>
        <v>15</v>
      </c>
      <c r="W56" s="1"/>
      <c r="X56" s="1"/>
      <c r="Y56" s="1"/>
    </row>
    <row r="57" spans="1:25" ht="14.25">
      <c r="A57" s="164" t="s">
        <v>86</v>
      </c>
      <c r="B57" s="10"/>
      <c r="C57" s="10"/>
      <c r="D57" s="10"/>
      <c r="E57" s="12"/>
      <c r="F57" s="12">
        <v>2</v>
      </c>
      <c r="G57" s="12">
        <v>2</v>
      </c>
      <c r="H57" s="12">
        <v>1</v>
      </c>
      <c r="I57" s="12"/>
      <c r="J57" s="12">
        <v>3</v>
      </c>
      <c r="K57" s="12">
        <v>3</v>
      </c>
      <c r="L57" s="12">
        <v>2</v>
      </c>
      <c r="M57" s="12"/>
      <c r="N57" s="12"/>
      <c r="O57" s="12">
        <v>1</v>
      </c>
      <c r="P57" s="12">
        <v>1</v>
      </c>
      <c r="Q57" s="10">
        <f t="shared" si="4"/>
        <v>88</v>
      </c>
      <c r="R57" s="15"/>
      <c r="S57" s="15">
        <f t="shared" si="2"/>
        <v>88</v>
      </c>
      <c r="T57" s="117">
        <f t="shared" si="5"/>
      </c>
      <c r="U57" s="114"/>
      <c r="V57" s="14">
        <f t="shared" si="3"/>
        <v>15</v>
      </c>
      <c r="W57" s="1"/>
      <c r="X57" s="1"/>
      <c r="Y57" s="1"/>
    </row>
    <row r="58" spans="1:25" ht="14.25">
      <c r="A58" s="164" t="s">
        <v>87</v>
      </c>
      <c r="B58" s="10"/>
      <c r="C58" s="10"/>
      <c r="D58" s="10"/>
      <c r="E58" s="12"/>
      <c r="F58" s="12"/>
      <c r="G58" s="12">
        <v>8</v>
      </c>
      <c r="H58" s="12">
        <v>5</v>
      </c>
      <c r="I58" s="12"/>
      <c r="J58" s="12">
        <v>1</v>
      </c>
      <c r="K58" s="12"/>
      <c r="L58" s="12"/>
      <c r="M58" s="12">
        <v>1</v>
      </c>
      <c r="N58" s="12"/>
      <c r="O58" s="12"/>
      <c r="P58" s="12"/>
      <c r="Q58" s="10">
        <f t="shared" si="4"/>
        <v>121</v>
      </c>
      <c r="R58" s="15"/>
      <c r="S58" s="15">
        <f t="shared" si="2"/>
        <v>121</v>
      </c>
      <c r="T58" s="117" t="str">
        <f t="shared" si="5"/>
        <v>VT-III</v>
      </c>
      <c r="U58" s="114"/>
      <c r="V58" s="14">
        <f t="shared" si="3"/>
        <v>15</v>
      </c>
      <c r="W58" s="1"/>
      <c r="X58" s="1"/>
      <c r="Y58" s="1"/>
    </row>
    <row r="59" spans="1:25" ht="14.25">
      <c r="A59" s="164" t="s">
        <v>118</v>
      </c>
      <c r="B59" s="10"/>
      <c r="C59" s="10"/>
      <c r="D59" s="10"/>
      <c r="E59" s="12"/>
      <c r="F59" s="12">
        <v>3</v>
      </c>
      <c r="G59" s="12">
        <v>3</v>
      </c>
      <c r="H59" s="12">
        <v>3</v>
      </c>
      <c r="I59" s="12">
        <v>3</v>
      </c>
      <c r="J59" s="12">
        <v>2</v>
      </c>
      <c r="K59" s="12">
        <v>1</v>
      </c>
      <c r="L59" s="12"/>
      <c r="M59" s="12"/>
      <c r="N59" s="12"/>
      <c r="O59" s="12"/>
      <c r="P59" s="12"/>
      <c r="Q59" s="10">
        <f t="shared" si="4"/>
        <v>119</v>
      </c>
      <c r="R59" s="15"/>
      <c r="S59" s="15">
        <f t="shared" si="2"/>
        <v>119</v>
      </c>
      <c r="T59" s="117" t="str">
        <f t="shared" si="5"/>
        <v>VT-III</v>
      </c>
      <c r="U59" s="114"/>
      <c r="V59" s="14">
        <f t="shared" si="3"/>
        <v>15</v>
      </c>
      <c r="W59" s="1"/>
      <c r="X59" s="1"/>
      <c r="Y59" s="1"/>
    </row>
    <row r="60" spans="1:25" ht="14.25">
      <c r="A60" s="164" t="s">
        <v>88</v>
      </c>
      <c r="B60" s="10"/>
      <c r="C60" s="10"/>
      <c r="D60" s="10"/>
      <c r="E60" s="12"/>
      <c r="F60" s="12">
        <v>5</v>
      </c>
      <c r="G60" s="12">
        <v>5</v>
      </c>
      <c r="H60" s="12">
        <v>4</v>
      </c>
      <c r="I60" s="12">
        <v>1</v>
      </c>
      <c r="J60" s="12"/>
      <c r="K60" s="12"/>
      <c r="L60" s="12"/>
      <c r="M60" s="12"/>
      <c r="N60" s="12"/>
      <c r="O60" s="12"/>
      <c r="P60" s="12"/>
      <c r="Q60" s="10">
        <f t="shared" si="4"/>
        <v>134</v>
      </c>
      <c r="R60" s="15"/>
      <c r="S60" s="15">
        <f t="shared" si="2"/>
        <v>134</v>
      </c>
      <c r="T60" s="117" t="str">
        <f t="shared" si="5"/>
        <v>VT-I</v>
      </c>
      <c r="U60" s="114"/>
      <c r="V60" s="14">
        <f t="shared" si="3"/>
        <v>15</v>
      </c>
      <c r="W60" s="1"/>
      <c r="X60" s="1"/>
      <c r="Y60" s="1"/>
    </row>
    <row r="61" spans="1:25" ht="14.25">
      <c r="A61" s="164" t="s">
        <v>89</v>
      </c>
      <c r="B61" s="10"/>
      <c r="C61" s="10"/>
      <c r="D61" s="10"/>
      <c r="E61" s="12"/>
      <c r="F61" s="12"/>
      <c r="G61" s="12">
        <v>2</v>
      </c>
      <c r="H61" s="12">
        <v>4</v>
      </c>
      <c r="I61" s="12">
        <v>5</v>
      </c>
      <c r="J61" s="12">
        <v>2</v>
      </c>
      <c r="K61" s="12">
        <v>2</v>
      </c>
      <c r="L61" s="12"/>
      <c r="M61" s="12"/>
      <c r="N61" s="12"/>
      <c r="O61" s="12"/>
      <c r="P61" s="12"/>
      <c r="Q61" s="10">
        <f t="shared" si="4"/>
        <v>107</v>
      </c>
      <c r="R61" s="15"/>
      <c r="S61" s="15">
        <f t="shared" si="2"/>
        <v>107</v>
      </c>
      <c r="T61" s="117">
        <f t="shared" si="5"/>
      </c>
      <c r="U61" s="114"/>
      <c r="V61" s="14">
        <f t="shared" si="3"/>
        <v>15</v>
      </c>
      <c r="W61" s="1"/>
      <c r="X61" s="1"/>
      <c r="Y61" s="1"/>
    </row>
    <row r="62" spans="1:25" ht="14.25">
      <c r="A62" s="164" t="s">
        <v>90</v>
      </c>
      <c r="B62" s="10"/>
      <c r="C62" s="10"/>
      <c r="D62" s="10"/>
      <c r="E62" s="12"/>
      <c r="F62" s="12"/>
      <c r="G62" s="12">
        <v>2</v>
      </c>
      <c r="H62" s="12">
        <v>1</v>
      </c>
      <c r="I62" s="12">
        <v>4</v>
      </c>
      <c r="J62" s="12">
        <v>2</v>
      </c>
      <c r="K62" s="12">
        <v>2</v>
      </c>
      <c r="L62" s="12">
        <v>1</v>
      </c>
      <c r="M62" s="12">
        <v>1</v>
      </c>
      <c r="N62" s="12"/>
      <c r="O62" s="12">
        <v>1</v>
      </c>
      <c r="P62" s="12">
        <v>1</v>
      </c>
      <c r="Q62" s="10">
        <f t="shared" si="4"/>
        <v>84</v>
      </c>
      <c r="R62" s="15"/>
      <c r="S62" s="15">
        <f t="shared" si="2"/>
        <v>84</v>
      </c>
      <c r="T62" s="117">
        <f t="shared" si="5"/>
      </c>
      <c r="U62" s="114"/>
      <c r="V62" s="14">
        <f t="shared" si="3"/>
        <v>15</v>
      </c>
      <c r="W62" s="1"/>
      <c r="X62" s="1"/>
      <c r="Y62" s="1"/>
    </row>
    <row r="63" spans="1:25" ht="14.25">
      <c r="A63" s="164" t="s">
        <v>91</v>
      </c>
      <c r="B63" s="10"/>
      <c r="C63" s="10"/>
      <c r="D63" s="10"/>
      <c r="E63" s="12"/>
      <c r="F63" s="12">
        <v>2</v>
      </c>
      <c r="G63" s="12">
        <v>2</v>
      </c>
      <c r="H63" s="12">
        <v>2</v>
      </c>
      <c r="I63" s="12">
        <v>4</v>
      </c>
      <c r="J63" s="12">
        <v>3</v>
      </c>
      <c r="K63" s="12">
        <v>2</v>
      </c>
      <c r="L63" s="12"/>
      <c r="M63" s="12"/>
      <c r="N63" s="12"/>
      <c r="O63" s="12"/>
      <c r="P63" s="12"/>
      <c r="Q63" s="10">
        <f t="shared" si="4"/>
        <v>110</v>
      </c>
      <c r="R63" s="15"/>
      <c r="S63" s="15">
        <f t="shared" si="2"/>
        <v>110</v>
      </c>
      <c r="T63" s="117">
        <f t="shared" si="5"/>
      </c>
      <c r="U63" s="114"/>
      <c r="V63" s="14">
        <f t="shared" si="3"/>
        <v>15</v>
      </c>
      <c r="W63" s="1"/>
      <c r="X63" s="1"/>
      <c r="Y63" s="1"/>
    </row>
    <row r="64" spans="1:25" ht="14.25">
      <c r="A64" s="164" t="s">
        <v>92</v>
      </c>
      <c r="B64" s="10"/>
      <c r="C64" s="10"/>
      <c r="D64" s="10"/>
      <c r="E64" s="12"/>
      <c r="F64" s="12">
        <v>2</v>
      </c>
      <c r="G64" s="12">
        <v>2</v>
      </c>
      <c r="H64" s="12">
        <v>3</v>
      </c>
      <c r="I64" s="12">
        <v>2</v>
      </c>
      <c r="J64" s="12">
        <v>1</v>
      </c>
      <c r="K64" s="12">
        <v>1</v>
      </c>
      <c r="L64" s="12">
        <v>1</v>
      </c>
      <c r="M64" s="12">
        <v>1</v>
      </c>
      <c r="N64" s="12">
        <v>1</v>
      </c>
      <c r="O64" s="12">
        <v>1</v>
      </c>
      <c r="P64" s="12"/>
      <c r="Q64" s="10">
        <f t="shared" si="4"/>
        <v>97</v>
      </c>
      <c r="R64" s="15"/>
      <c r="S64" s="15">
        <f t="shared" si="2"/>
        <v>97</v>
      </c>
      <c r="T64" s="117">
        <f t="shared" si="5"/>
      </c>
      <c r="U64" s="114"/>
      <c r="V64" s="14">
        <f t="shared" si="3"/>
        <v>15</v>
      </c>
      <c r="W64" s="1"/>
      <c r="X64" s="1"/>
      <c r="Y64" s="1"/>
    </row>
    <row r="65" spans="1:25" ht="14.25">
      <c r="A65" s="164" t="s">
        <v>93</v>
      </c>
      <c r="B65" s="10"/>
      <c r="C65" s="10"/>
      <c r="D65" s="10"/>
      <c r="E65" s="12"/>
      <c r="F65" s="12">
        <v>2</v>
      </c>
      <c r="G65" s="12">
        <v>1</v>
      </c>
      <c r="H65" s="12">
        <v>2</v>
      </c>
      <c r="I65" s="12">
        <v>1</v>
      </c>
      <c r="J65" s="12">
        <v>4</v>
      </c>
      <c r="K65" s="12">
        <v>2</v>
      </c>
      <c r="L65" s="12"/>
      <c r="M65" s="12"/>
      <c r="N65" s="12">
        <v>1</v>
      </c>
      <c r="O65" s="12">
        <v>2</v>
      </c>
      <c r="P65" s="12"/>
      <c r="Q65" s="10">
        <f t="shared" si="4"/>
        <v>90</v>
      </c>
      <c r="R65" s="15"/>
      <c r="S65" s="15">
        <f t="shared" si="2"/>
        <v>90</v>
      </c>
      <c r="T65" s="117">
        <f t="shared" si="5"/>
      </c>
      <c r="U65" s="114"/>
      <c r="V65" s="14">
        <f t="shared" si="3"/>
        <v>15</v>
      </c>
      <c r="W65" s="1"/>
      <c r="X65" s="1"/>
      <c r="Y65" s="1"/>
    </row>
    <row r="66" spans="1:25" ht="14.25">
      <c r="A66" s="164" t="s">
        <v>151</v>
      </c>
      <c r="B66" s="10"/>
      <c r="C66" s="10"/>
      <c r="D66" s="10"/>
      <c r="E66" s="12"/>
      <c r="F66" s="12">
        <v>2</v>
      </c>
      <c r="G66" s="12"/>
      <c r="H66" s="12">
        <v>3</v>
      </c>
      <c r="I66" s="12">
        <v>2</v>
      </c>
      <c r="J66" s="12">
        <v>3</v>
      </c>
      <c r="K66" s="12">
        <v>1</v>
      </c>
      <c r="L66" s="12">
        <v>2</v>
      </c>
      <c r="M66" s="12">
        <v>2</v>
      </c>
      <c r="N66" s="12"/>
      <c r="O66" s="12"/>
      <c r="P66" s="12"/>
      <c r="Q66" s="10">
        <f t="shared" si="4"/>
        <v>95</v>
      </c>
      <c r="R66" s="15"/>
      <c r="S66" s="15">
        <f t="shared" si="2"/>
        <v>95</v>
      </c>
      <c r="T66" s="117">
        <f t="shared" si="5"/>
      </c>
      <c r="U66" s="114"/>
      <c r="V66" s="14">
        <f t="shared" si="3"/>
        <v>15</v>
      </c>
      <c r="W66" s="1"/>
      <c r="X66" s="1"/>
      <c r="Y66" s="1"/>
    </row>
    <row r="67" spans="1:22" ht="14.25">
      <c r="A67" s="164" t="s">
        <v>94</v>
      </c>
      <c r="B67" s="10"/>
      <c r="C67" s="10"/>
      <c r="D67" s="10"/>
      <c r="E67" s="12"/>
      <c r="F67" s="12">
        <v>4</v>
      </c>
      <c r="G67" s="12">
        <v>7</v>
      </c>
      <c r="H67" s="12">
        <v>4</v>
      </c>
      <c r="I67" s="12"/>
      <c r="J67" s="12"/>
      <c r="K67" s="12"/>
      <c r="L67" s="12"/>
      <c r="M67" s="12"/>
      <c r="N67" s="12"/>
      <c r="O67" s="12"/>
      <c r="P67" s="12"/>
      <c r="Q67" s="10">
        <f aca="true" t="shared" si="6" ref="Q67:Q96">B67*Z$14+C67*Z$15+D67*Z$16+E67*Z$17+F67*10+G67*9+H67*8+I67*7+J67*6+K67*5+L67*4+M67*3+N67*2+O67</f>
        <v>135</v>
      </c>
      <c r="R67" s="15"/>
      <c r="S67" s="15">
        <f t="shared" si="2"/>
        <v>135</v>
      </c>
      <c r="T67" s="117" t="str">
        <f aca="true" t="shared" si="7" ref="T67:T96">IF(S67&lt;Z$7,"",IF(S67&lt;Z$8,"VT-III",IF(S67&lt;Z$9,"VT-II",IF(S67&lt;Z$10,"VT-I","VT-M"))))</f>
        <v>VT-I</v>
      </c>
      <c r="U67" s="114"/>
      <c r="V67" s="14">
        <f t="shared" si="3"/>
        <v>15</v>
      </c>
    </row>
    <row r="68" spans="1:22" ht="14.25">
      <c r="A68" s="164" t="s">
        <v>95</v>
      </c>
      <c r="B68" s="10"/>
      <c r="C68" s="10"/>
      <c r="D68" s="10"/>
      <c r="E68" s="12"/>
      <c r="F68" s="12">
        <v>3</v>
      </c>
      <c r="G68" s="12">
        <v>5</v>
      </c>
      <c r="H68" s="12">
        <v>3</v>
      </c>
      <c r="I68" s="12">
        <v>3</v>
      </c>
      <c r="J68" s="12"/>
      <c r="K68" s="12">
        <v>1</v>
      </c>
      <c r="L68" s="12"/>
      <c r="M68" s="12"/>
      <c r="N68" s="12"/>
      <c r="O68" s="12"/>
      <c r="P68" s="12"/>
      <c r="Q68" s="10">
        <f t="shared" si="6"/>
        <v>125</v>
      </c>
      <c r="R68" s="15"/>
      <c r="S68" s="15">
        <f t="shared" si="2"/>
        <v>125</v>
      </c>
      <c r="T68" s="117" t="str">
        <f t="shared" si="7"/>
        <v>VT-II</v>
      </c>
      <c r="U68" s="114"/>
      <c r="V68" s="14">
        <f t="shared" si="3"/>
        <v>15</v>
      </c>
    </row>
    <row r="69" spans="1:22" ht="14.25">
      <c r="A69" s="164" t="s">
        <v>96</v>
      </c>
      <c r="B69" s="10"/>
      <c r="C69" s="10"/>
      <c r="D69" s="10"/>
      <c r="E69" s="12"/>
      <c r="F69" s="12">
        <v>2</v>
      </c>
      <c r="G69" s="12">
        <v>3</v>
      </c>
      <c r="H69" s="12">
        <v>4</v>
      </c>
      <c r="I69" s="12">
        <v>3</v>
      </c>
      <c r="J69" s="12">
        <v>2</v>
      </c>
      <c r="K69" s="12"/>
      <c r="L69" s="12">
        <v>1</v>
      </c>
      <c r="M69" s="12"/>
      <c r="N69" s="12"/>
      <c r="O69" s="12"/>
      <c r="P69" s="12"/>
      <c r="Q69" s="10">
        <f t="shared" si="6"/>
        <v>116</v>
      </c>
      <c r="R69" s="15"/>
      <c r="S69" s="15">
        <f t="shared" si="2"/>
        <v>116</v>
      </c>
      <c r="T69" s="117" t="str">
        <f t="shared" si="7"/>
        <v>VT-III</v>
      </c>
      <c r="U69" s="114"/>
      <c r="V69" s="14">
        <f t="shared" si="3"/>
        <v>15</v>
      </c>
    </row>
    <row r="70" spans="1:22" ht="14.25">
      <c r="A70" s="164" t="s">
        <v>97</v>
      </c>
      <c r="B70" s="10"/>
      <c r="C70" s="10"/>
      <c r="D70" s="10"/>
      <c r="E70" s="12"/>
      <c r="F70" s="12">
        <v>1</v>
      </c>
      <c r="G70" s="12">
        <v>2</v>
      </c>
      <c r="H70" s="12"/>
      <c r="I70" s="12">
        <v>1</v>
      </c>
      <c r="J70" s="12">
        <v>3</v>
      </c>
      <c r="K70" s="12"/>
      <c r="L70" s="12">
        <v>2</v>
      </c>
      <c r="M70" s="12"/>
      <c r="N70" s="12">
        <v>1</v>
      </c>
      <c r="O70" s="12"/>
      <c r="P70" s="12">
        <v>5</v>
      </c>
      <c r="Q70" s="10">
        <f t="shared" si="6"/>
        <v>63</v>
      </c>
      <c r="R70" s="15"/>
      <c r="S70" s="15">
        <f t="shared" si="2"/>
        <v>63</v>
      </c>
      <c r="T70" s="117">
        <f t="shared" si="7"/>
      </c>
      <c r="U70" s="114"/>
      <c r="V70" s="14">
        <f t="shared" si="3"/>
        <v>15</v>
      </c>
    </row>
    <row r="71" spans="1:22" ht="14.25">
      <c r="A71" s="164" t="s">
        <v>98</v>
      </c>
      <c r="B71" s="10"/>
      <c r="C71" s="10"/>
      <c r="D71" s="10"/>
      <c r="E71" s="12"/>
      <c r="F71" s="12"/>
      <c r="G71" s="12">
        <v>1</v>
      </c>
      <c r="H71" s="12">
        <v>1</v>
      </c>
      <c r="I71" s="12">
        <v>4</v>
      </c>
      <c r="J71" s="12">
        <v>2</v>
      </c>
      <c r="K71" s="12">
        <v>2</v>
      </c>
      <c r="L71" s="12">
        <v>3</v>
      </c>
      <c r="M71" s="12"/>
      <c r="N71" s="12"/>
      <c r="O71" s="12">
        <v>2</v>
      </c>
      <c r="P71" s="12"/>
      <c r="Q71" s="10">
        <f t="shared" si="6"/>
        <v>81</v>
      </c>
      <c r="R71" s="15"/>
      <c r="S71" s="15">
        <f t="shared" si="2"/>
        <v>81</v>
      </c>
      <c r="T71" s="117">
        <f t="shared" si="7"/>
      </c>
      <c r="U71" s="114"/>
      <c r="V71" s="14">
        <f t="shared" si="3"/>
        <v>15</v>
      </c>
    </row>
    <row r="72" spans="1:22" ht="14.25">
      <c r="A72" s="164" t="s">
        <v>152</v>
      </c>
      <c r="B72" s="10"/>
      <c r="C72" s="10"/>
      <c r="D72" s="10"/>
      <c r="E72" s="12"/>
      <c r="F72" s="12"/>
      <c r="G72" s="12"/>
      <c r="H72" s="12"/>
      <c r="I72" s="12"/>
      <c r="J72" s="12">
        <v>1</v>
      </c>
      <c r="K72" s="12"/>
      <c r="L72" s="12"/>
      <c r="M72" s="12">
        <v>4</v>
      </c>
      <c r="N72" s="12">
        <v>1</v>
      </c>
      <c r="O72" s="12">
        <v>1</v>
      </c>
      <c r="P72" s="12">
        <v>8</v>
      </c>
      <c r="Q72" s="10">
        <f t="shared" si="6"/>
        <v>21</v>
      </c>
      <c r="R72" s="15"/>
      <c r="S72" s="15">
        <f aca="true" t="shared" si="8" ref="S72:S96">IF(Q72-R72&lt;0,0,Q72-R72)</f>
        <v>21</v>
      </c>
      <c r="T72" s="117">
        <f t="shared" si="7"/>
      </c>
      <c r="U72" s="114"/>
      <c r="V72" s="14">
        <f aca="true" t="shared" si="9" ref="V72:V96">SUM(B72:P72)</f>
        <v>15</v>
      </c>
    </row>
    <row r="73" spans="1:22" ht="14.25">
      <c r="A73" s="164" t="s">
        <v>99</v>
      </c>
      <c r="B73" s="10"/>
      <c r="C73" s="10"/>
      <c r="D73" s="10"/>
      <c r="E73" s="12"/>
      <c r="F73" s="12">
        <v>3</v>
      </c>
      <c r="G73" s="12">
        <v>3</v>
      </c>
      <c r="H73" s="12">
        <v>4</v>
      </c>
      <c r="I73" s="12">
        <v>2</v>
      </c>
      <c r="J73" s="12">
        <v>1</v>
      </c>
      <c r="K73" s="12">
        <v>1</v>
      </c>
      <c r="L73" s="12"/>
      <c r="M73" s="12">
        <v>1</v>
      </c>
      <c r="N73" s="12"/>
      <c r="O73" s="12"/>
      <c r="P73" s="12"/>
      <c r="Q73" s="10">
        <f t="shared" si="6"/>
        <v>117</v>
      </c>
      <c r="R73" s="15"/>
      <c r="S73" s="15">
        <f t="shared" si="8"/>
        <v>117</v>
      </c>
      <c r="T73" s="117" t="str">
        <f t="shared" si="7"/>
        <v>VT-III</v>
      </c>
      <c r="U73" s="114"/>
      <c r="V73" s="14">
        <f t="shared" si="9"/>
        <v>15</v>
      </c>
    </row>
    <row r="74" spans="1:22" ht="14.25">
      <c r="A74" s="164" t="s">
        <v>100</v>
      </c>
      <c r="B74" s="10"/>
      <c r="C74" s="10"/>
      <c r="D74" s="10"/>
      <c r="E74" s="12"/>
      <c r="F74" s="12">
        <v>2</v>
      </c>
      <c r="G74" s="12">
        <v>2</v>
      </c>
      <c r="H74" s="12">
        <v>3</v>
      </c>
      <c r="I74" s="12"/>
      <c r="J74" s="12">
        <v>5</v>
      </c>
      <c r="K74" s="12">
        <v>2</v>
      </c>
      <c r="L74" s="12">
        <v>1</v>
      </c>
      <c r="M74" s="12"/>
      <c r="N74" s="12"/>
      <c r="O74" s="12"/>
      <c r="P74" s="12"/>
      <c r="Q74" s="10">
        <f t="shared" si="6"/>
        <v>106</v>
      </c>
      <c r="R74" s="15"/>
      <c r="S74" s="15">
        <f t="shared" si="8"/>
        <v>106</v>
      </c>
      <c r="T74" s="117">
        <f t="shared" si="7"/>
      </c>
      <c r="U74" s="114"/>
      <c r="V74" s="14">
        <f t="shared" si="9"/>
        <v>15</v>
      </c>
    </row>
    <row r="75" spans="1:22" ht="14.25">
      <c r="A75" s="164" t="s">
        <v>153</v>
      </c>
      <c r="B75" s="10"/>
      <c r="C75" s="10"/>
      <c r="D75" s="10"/>
      <c r="E75" s="12"/>
      <c r="F75" s="12">
        <v>1</v>
      </c>
      <c r="G75" s="12">
        <v>1</v>
      </c>
      <c r="H75" s="12">
        <v>2</v>
      </c>
      <c r="I75" s="12">
        <v>2</v>
      </c>
      <c r="J75" s="12">
        <v>2</v>
      </c>
      <c r="K75" s="12">
        <v>1</v>
      </c>
      <c r="L75" s="12">
        <v>2</v>
      </c>
      <c r="M75" s="12">
        <v>2</v>
      </c>
      <c r="N75" s="12">
        <v>1</v>
      </c>
      <c r="O75" s="12"/>
      <c r="P75" s="12">
        <v>1</v>
      </c>
      <c r="Q75" s="10">
        <f t="shared" si="6"/>
        <v>82</v>
      </c>
      <c r="R75" s="15"/>
      <c r="S75" s="15">
        <f t="shared" si="8"/>
        <v>82</v>
      </c>
      <c r="T75" s="117">
        <f t="shared" si="7"/>
      </c>
      <c r="U75" s="114"/>
      <c r="V75" s="14">
        <f t="shared" si="9"/>
        <v>15</v>
      </c>
    </row>
    <row r="76" spans="1:22" ht="14.25">
      <c r="A76" s="164" t="s">
        <v>101</v>
      </c>
      <c r="B76" s="10"/>
      <c r="C76" s="10"/>
      <c r="D76" s="10"/>
      <c r="E76" s="12"/>
      <c r="F76" s="12">
        <v>2</v>
      </c>
      <c r="G76" s="12">
        <v>3</v>
      </c>
      <c r="H76" s="12">
        <v>3</v>
      </c>
      <c r="I76" s="12">
        <v>3</v>
      </c>
      <c r="J76" s="12">
        <v>3</v>
      </c>
      <c r="K76" s="12">
        <v>1</v>
      </c>
      <c r="L76" s="12"/>
      <c r="M76" s="12"/>
      <c r="N76" s="12"/>
      <c r="O76" s="12"/>
      <c r="P76" s="12"/>
      <c r="Q76" s="10">
        <f t="shared" si="6"/>
        <v>115</v>
      </c>
      <c r="R76" s="15"/>
      <c r="S76" s="15">
        <f t="shared" si="8"/>
        <v>115</v>
      </c>
      <c r="T76" s="117">
        <f t="shared" si="7"/>
      </c>
      <c r="U76" s="114"/>
      <c r="V76" s="14">
        <f t="shared" si="9"/>
        <v>15</v>
      </c>
    </row>
    <row r="77" spans="1:22" ht="14.25">
      <c r="A77" s="164" t="s">
        <v>154</v>
      </c>
      <c r="B77" s="10"/>
      <c r="C77" s="10"/>
      <c r="D77" s="10"/>
      <c r="E77" s="12"/>
      <c r="F77" s="12"/>
      <c r="G77" s="12">
        <v>3</v>
      </c>
      <c r="H77" s="12">
        <v>1</v>
      </c>
      <c r="I77" s="12">
        <v>1</v>
      </c>
      <c r="J77" s="12">
        <v>2</v>
      </c>
      <c r="K77" s="12">
        <v>2</v>
      </c>
      <c r="L77" s="12">
        <v>2</v>
      </c>
      <c r="M77" s="12">
        <v>1</v>
      </c>
      <c r="N77" s="12">
        <v>1</v>
      </c>
      <c r="O77" s="12">
        <v>2</v>
      </c>
      <c r="P77" s="12"/>
      <c r="Q77" s="10">
        <f t="shared" si="6"/>
        <v>79</v>
      </c>
      <c r="R77" s="15"/>
      <c r="S77" s="15">
        <f t="shared" si="8"/>
        <v>79</v>
      </c>
      <c r="T77" s="117">
        <f t="shared" si="7"/>
      </c>
      <c r="U77" s="114"/>
      <c r="V77" s="14">
        <f t="shared" si="9"/>
        <v>15</v>
      </c>
    </row>
    <row r="78" spans="1:22" ht="14.25">
      <c r="A78" s="164" t="s">
        <v>102</v>
      </c>
      <c r="B78" s="10"/>
      <c r="C78" s="10"/>
      <c r="D78" s="10"/>
      <c r="E78" s="12"/>
      <c r="F78" s="12">
        <v>4</v>
      </c>
      <c r="G78" s="12">
        <v>5</v>
      </c>
      <c r="H78" s="12">
        <v>5</v>
      </c>
      <c r="I78" s="12"/>
      <c r="J78" s="12">
        <v>1</v>
      </c>
      <c r="K78" s="12"/>
      <c r="L78" s="12"/>
      <c r="M78" s="12"/>
      <c r="N78" s="12"/>
      <c r="O78" s="12"/>
      <c r="P78" s="12"/>
      <c r="Q78" s="10">
        <f t="shared" si="6"/>
        <v>131</v>
      </c>
      <c r="R78" s="15"/>
      <c r="S78" s="15">
        <f t="shared" si="8"/>
        <v>131</v>
      </c>
      <c r="T78" s="117" t="str">
        <f t="shared" si="7"/>
        <v>VT-I</v>
      </c>
      <c r="U78" s="114"/>
      <c r="V78" s="14">
        <f t="shared" si="9"/>
        <v>15</v>
      </c>
    </row>
    <row r="79" spans="1:22" ht="14.25">
      <c r="A79" s="164" t="s">
        <v>103</v>
      </c>
      <c r="B79" s="10"/>
      <c r="C79" s="10"/>
      <c r="D79" s="10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>
        <v>10</v>
      </c>
      <c r="Q79" s="10">
        <f t="shared" si="6"/>
        <v>0</v>
      </c>
      <c r="R79" s="15"/>
      <c r="S79" s="15">
        <f t="shared" si="8"/>
        <v>0</v>
      </c>
      <c r="T79" s="117">
        <f t="shared" si="7"/>
      </c>
      <c r="U79" s="114"/>
      <c r="V79" s="14">
        <f t="shared" si="9"/>
        <v>10</v>
      </c>
    </row>
    <row r="80" spans="1:22" ht="14.25">
      <c r="A80" s="164" t="s">
        <v>104</v>
      </c>
      <c r="B80" s="10"/>
      <c r="C80" s="10"/>
      <c r="D80" s="10"/>
      <c r="E80" s="12"/>
      <c r="F80" s="12"/>
      <c r="G80" s="12">
        <v>1</v>
      </c>
      <c r="H80" s="12"/>
      <c r="I80" s="12"/>
      <c r="J80" s="12"/>
      <c r="K80" s="12">
        <v>1</v>
      </c>
      <c r="L80" s="12"/>
      <c r="M80" s="12">
        <v>3</v>
      </c>
      <c r="N80" s="12"/>
      <c r="O80" s="12">
        <v>3</v>
      </c>
      <c r="P80" s="12">
        <v>7</v>
      </c>
      <c r="Q80" s="10">
        <f t="shared" si="6"/>
        <v>26</v>
      </c>
      <c r="R80" s="15"/>
      <c r="S80" s="15">
        <f t="shared" si="8"/>
        <v>26</v>
      </c>
      <c r="T80" s="117">
        <f t="shared" si="7"/>
      </c>
      <c r="U80" s="114"/>
      <c r="V80" s="14">
        <f t="shared" si="9"/>
        <v>15</v>
      </c>
    </row>
    <row r="81" spans="1:22" ht="14.25">
      <c r="A81" s="164" t="s">
        <v>105</v>
      </c>
      <c r="B81" s="10"/>
      <c r="C81" s="10"/>
      <c r="D81" s="10"/>
      <c r="E81" s="12"/>
      <c r="F81" s="12">
        <v>1</v>
      </c>
      <c r="G81" s="12">
        <v>2</v>
      </c>
      <c r="H81" s="12">
        <v>1</v>
      </c>
      <c r="I81" s="12">
        <v>3</v>
      </c>
      <c r="J81" s="12">
        <v>2</v>
      </c>
      <c r="K81" s="12">
        <v>2</v>
      </c>
      <c r="L81" s="12">
        <v>2</v>
      </c>
      <c r="M81" s="12">
        <v>1</v>
      </c>
      <c r="N81" s="12"/>
      <c r="O81" s="12"/>
      <c r="P81" s="12">
        <v>1</v>
      </c>
      <c r="Q81" s="10">
        <f t="shared" si="6"/>
        <v>90</v>
      </c>
      <c r="R81" s="15"/>
      <c r="S81" s="15">
        <f t="shared" si="8"/>
        <v>90</v>
      </c>
      <c r="T81" s="117">
        <f t="shared" si="7"/>
      </c>
      <c r="U81" s="114"/>
      <c r="V81" s="14">
        <f t="shared" si="9"/>
        <v>15</v>
      </c>
    </row>
    <row r="82" spans="1:22" ht="14.25">
      <c r="A82" s="164" t="s">
        <v>116</v>
      </c>
      <c r="B82" s="10"/>
      <c r="C82" s="10"/>
      <c r="D82" s="10"/>
      <c r="E82" s="12"/>
      <c r="F82" s="12">
        <v>1</v>
      </c>
      <c r="G82" s="12"/>
      <c r="H82" s="12">
        <v>3</v>
      </c>
      <c r="I82" s="12">
        <v>5</v>
      </c>
      <c r="J82" s="12">
        <v>1</v>
      </c>
      <c r="K82" s="12">
        <v>4</v>
      </c>
      <c r="L82" s="12"/>
      <c r="M82" s="12"/>
      <c r="N82" s="12">
        <v>1</v>
      </c>
      <c r="O82" s="12"/>
      <c r="P82" s="12"/>
      <c r="Q82" s="10">
        <f t="shared" si="6"/>
        <v>97</v>
      </c>
      <c r="R82" s="15"/>
      <c r="S82" s="15">
        <f t="shared" si="8"/>
        <v>97</v>
      </c>
      <c r="T82" s="117">
        <f t="shared" si="7"/>
      </c>
      <c r="U82" s="114"/>
      <c r="V82" s="14">
        <f t="shared" si="9"/>
        <v>15</v>
      </c>
    </row>
    <row r="83" spans="1:22" ht="14.25">
      <c r="A83" s="164" t="s">
        <v>155</v>
      </c>
      <c r="B83" s="10"/>
      <c r="C83" s="10"/>
      <c r="D83" s="10"/>
      <c r="E83" s="12"/>
      <c r="F83" s="12">
        <v>1</v>
      </c>
      <c r="G83" s="12">
        <v>2</v>
      </c>
      <c r="H83" s="12">
        <v>4</v>
      </c>
      <c r="I83" s="12">
        <v>3</v>
      </c>
      <c r="J83" s="12">
        <v>2</v>
      </c>
      <c r="K83" s="12">
        <v>1</v>
      </c>
      <c r="L83" s="12">
        <v>1</v>
      </c>
      <c r="M83" s="12">
        <v>1</v>
      </c>
      <c r="N83" s="12"/>
      <c r="O83" s="12"/>
      <c r="P83" s="12"/>
      <c r="Q83" s="10">
        <f t="shared" si="6"/>
        <v>105</v>
      </c>
      <c r="R83" s="15"/>
      <c r="S83" s="15">
        <f t="shared" si="8"/>
        <v>105</v>
      </c>
      <c r="T83" s="117">
        <f t="shared" si="7"/>
      </c>
      <c r="U83" s="114"/>
      <c r="V83" s="14">
        <f t="shared" si="9"/>
        <v>15</v>
      </c>
    </row>
    <row r="84" spans="1:22" ht="14.25">
      <c r="A84" s="164" t="s">
        <v>106</v>
      </c>
      <c r="B84" s="10"/>
      <c r="C84" s="10"/>
      <c r="D84" s="10"/>
      <c r="E84" s="12"/>
      <c r="F84" s="12">
        <v>1</v>
      </c>
      <c r="G84" s="12">
        <v>2</v>
      </c>
      <c r="H84" s="12">
        <v>6</v>
      </c>
      <c r="I84" s="12">
        <v>3</v>
      </c>
      <c r="J84" s="12">
        <v>2</v>
      </c>
      <c r="K84" s="12"/>
      <c r="L84" s="12">
        <v>1</v>
      </c>
      <c r="M84" s="12"/>
      <c r="N84" s="12"/>
      <c r="O84" s="12"/>
      <c r="P84" s="12"/>
      <c r="Q84" s="10">
        <f t="shared" si="6"/>
        <v>113</v>
      </c>
      <c r="R84" s="15"/>
      <c r="S84" s="15">
        <f t="shared" si="8"/>
        <v>113</v>
      </c>
      <c r="T84" s="117">
        <f t="shared" si="7"/>
      </c>
      <c r="U84" s="114"/>
      <c r="V84" s="14">
        <f t="shared" si="9"/>
        <v>15</v>
      </c>
    </row>
    <row r="85" spans="1:22" ht="14.25">
      <c r="A85" s="164" t="s">
        <v>156</v>
      </c>
      <c r="B85" s="10"/>
      <c r="C85" s="10"/>
      <c r="D85" s="10"/>
      <c r="E85" s="12"/>
      <c r="F85" s="12"/>
      <c r="G85" s="12">
        <v>3</v>
      </c>
      <c r="H85" s="12">
        <v>1</v>
      </c>
      <c r="I85" s="12">
        <v>4</v>
      </c>
      <c r="J85" s="12">
        <v>2</v>
      </c>
      <c r="K85" s="12">
        <v>2</v>
      </c>
      <c r="L85" s="12">
        <v>1</v>
      </c>
      <c r="M85" s="12"/>
      <c r="N85" s="12"/>
      <c r="O85" s="12">
        <v>1</v>
      </c>
      <c r="P85" s="12">
        <v>1</v>
      </c>
      <c r="Q85" s="10">
        <f t="shared" si="6"/>
        <v>90</v>
      </c>
      <c r="R85" s="15"/>
      <c r="S85" s="15">
        <f t="shared" si="8"/>
        <v>90</v>
      </c>
      <c r="T85" s="117">
        <f t="shared" si="7"/>
      </c>
      <c r="U85" s="114"/>
      <c r="V85" s="14">
        <f t="shared" si="9"/>
        <v>15</v>
      </c>
    </row>
    <row r="86" spans="1:22" ht="14.25">
      <c r="A86" s="164" t="s">
        <v>157</v>
      </c>
      <c r="B86" s="10"/>
      <c r="C86" s="10"/>
      <c r="D86" s="10"/>
      <c r="E86" s="12"/>
      <c r="F86" s="12">
        <v>2</v>
      </c>
      <c r="G86" s="12">
        <v>2</v>
      </c>
      <c r="H86" s="12">
        <v>3</v>
      </c>
      <c r="I86" s="12">
        <v>1</v>
      </c>
      <c r="J86" s="12">
        <v>1</v>
      </c>
      <c r="K86" s="12">
        <v>1</v>
      </c>
      <c r="L86" s="12">
        <v>2</v>
      </c>
      <c r="M86" s="12"/>
      <c r="N86" s="12">
        <v>2</v>
      </c>
      <c r="O86" s="12">
        <v>1</v>
      </c>
      <c r="P86" s="12"/>
      <c r="Q86" s="10">
        <f t="shared" si="6"/>
        <v>93</v>
      </c>
      <c r="R86" s="15"/>
      <c r="S86" s="15">
        <f t="shared" si="8"/>
        <v>93</v>
      </c>
      <c r="T86" s="117">
        <f t="shared" si="7"/>
      </c>
      <c r="U86" s="114"/>
      <c r="V86" s="14">
        <f t="shared" si="9"/>
        <v>15</v>
      </c>
    </row>
    <row r="87" spans="1:22" ht="14.25">
      <c r="A87" s="164" t="s">
        <v>158</v>
      </c>
      <c r="B87" s="10"/>
      <c r="C87" s="10"/>
      <c r="D87" s="10"/>
      <c r="E87" s="12"/>
      <c r="F87" s="12"/>
      <c r="G87" s="12">
        <v>3</v>
      </c>
      <c r="H87" s="12">
        <v>1</v>
      </c>
      <c r="I87" s="12">
        <v>2</v>
      </c>
      <c r="J87" s="12">
        <v>1</v>
      </c>
      <c r="K87" s="12">
        <v>2</v>
      </c>
      <c r="L87" s="12">
        <v>1</v>
      </c>
      <c r="M87" s="12">
        <v>1</v>
      </c>
      <c r="N87" s="12">
        <v>2</v>
      </c>
      <c r="O87" s="12">
        <v>1</v>
      </c>
      <c r="P87" s="12">
        <v>1</v>
      </c>
      <c r="Q87" s="10">
        <f t="shared" si="6"/>
        <v>77</v>
      </c>
      <c r="R87" s="15"/>
      <c r="S87" s="15">
        <f t="shared" si="8"/>
        <v>77</v>
      </c>
      <c r="T87" s="117">
        <f t="shared" si="7"/>
      </c>
      <c r="U87" s="114"/>
      <c r="V87" s="14">
        <f t="shared" si="9"/>
        <v>15</v>
      </c>
    </row>
    <row r="88" spans="1:22" ht="14.25">
      <c r="A88" s="164" t="s">
        <v>159</v>
      </c>
      <c r="B88" s="10"/>
      <c r="C88" s="10"/>
      <c r="D88" s="10"/>
      <c r="E88" s="12"/>
      <c r="F88" s="12">
        <v>3</v>
      </c>
      <c r="G88" s="12">
        <v>1</v>
      </c>
      <c r="H88" s="12">
        <v>2</v>
      </c>
      <c r="I88" s="12">
        <v>4</v>
      </c>
      <c r="J88" s="12">
        <v>3</v>
      </c>
      <c r="K88" s="12">
        <v>1</v>
      </c>
      <c r="L88" s="12">
        <v>1</v>
      </c>
      <c r="M88" s="12"/>
      <c r="N88" s="12"/>
      <c r="O88" s="12"/>
      <c r="P88" s="12"/>
      <c r="Q88" s="10">
        <f t="shared" si="6"/>
        <v>110</v>
      </c>
      <c r="R88" s="15"/>
      <c r="S88" s="15">
        <f t="shared" si="8"/>
        <v>110</v>
      </c>
      <c r="T88" s="117">
        <f t="shared" si="7"/>
      </c>
      <c r="U88" s="114"/>
      <c r="V88" s="14">
        <f t="shared" si="9"/>
        <v>15</v>
      </c>
    </row>
    <row r="89" spans="1:22" ht="14.25">
      <c r="A89" s="164" t="s">
        <v>107</v>
      </c>
      <c r="B89" s="10"/>
      <c r="C89" s="10"/>
      <c r="D89" s="10"/>
      <c r="E89" s="12"/>
      <c r="F89" s="12">
        <v>4</v>
      </c>
      <c r="G89" s="12">
        <v>6</v>
      </c>
      <c r="H89" s="12">
        <v>3</v>
      </c>
      <c r="I89" s="12">
        <v>2</v>
      </c>
      <c r="J89" s="12"/>
      <c r="K89" s="12"/>
      <c r="L89" s="12"/>
      <c r="M89" s="12"/>
      <c r="N89" s="12"/>
      <c r="O89" s="12"/>
      <c r="P89" s="12"/>
      <c r="Q89" s="10">
        <f t="shared" si="6"/>
        <v>132</v>
      </c>
      <c r="R89" s="15"/>
      <c r="S89" s="15">
        <f t="shared" si="8"/>
        <v>132</v>
      </c>
      <c r="T89" s="117" t="str">
        <f t="shared" si="7"/>
        <v>VT-I</v>
      </c>
      <c r="U89" s="114"/>
      <c r="V89" s="14">
        <f t="shared" si="9"/>
        <v>15</v>
      </c>
    </row>
    <row r="90" spans="1:22" ht="14.25">
      <c r="A90" s="164" t="s">
        <v>108</v>
      </c>
      <c r="B90" s="10"/>
      <c r="C90" s="10"/>
      <c r="D90" s="10"/>
      <c r="E90" s="12"/>
      <c r="F90" s="12">
        <v>4</v>
      </c>
      <c r="G90" s="12"/>
      <c r="H90" s="12">
        <v>3</v>
      </c>
      <c r="I90" s="12">
        <v>1</v>
      </c>
      <c r="J90" s="12">
        <v>2</v>
      </c>
      <c r="K90" s="12">
        <v>4</v>
      </c>
      <c r="L90" s="12">
        <v>1</v>
      </c>
      <c r="M90" s="12"/>
      <c r="N90" s="12"/>
      <c r="O90" s="12"/>
      <c r="P90" s="12"/>
      <c r="Q90" s="10">
        <f t="shared" si="6"/>
        <v>107</v>
      </c>
      <c r="R90" s="15"/>
      <c r="S90" s="15">
        <f t="shared" si="8"/>
        <v>107</v>
      </c>
      <c r="T90" s="117">
        <f t="shared" si="7"/>
      </c>
      <c r="U90" s="114"/>
      <c r="V90" s="14">
        <f t="shared" si="9"/>
        <v>15</v>
      </c>
    </row>
    <row r="91" spans="1:22" ht="14.25">
      <c r="A91" s="164" t="s">
        <v>109</v>
      </c>
      <c r="B91" s="10"/>
      <c r="C91" s="10"/>
      <c r="D91" s="10"/>
      <c r="E91" s="12"/>
      <c r="F91" s="12">
        <v>2</v>
      </c>
      <c r="G91" s="12">
        <v>2</v>
      </c>
      <c r="H91" s="12">
        <v>1</v>
      </c>
      <c r="I91" s="12">
        <v>4</v>
      </c>
      <c r="J91" s="12">
        <v>1</v>
      </c>
      <c r="K91" s="12">
        <v>2</v>
      </c>
      <c r="L91" s="12">
        <v>1</v>
      </c>
      <c r="M91" s="12">
        <v>1</v>
      </c>
      <c r="N91" s="12"/>
      <c r="O91" s="12"/>
      <c r="P91" s="12">
        <v>1</v>
      </c>
      <c r="Q91" s="10">
        <f t="shared" si="6"/>
        <v>97</v>
      </c>
      <c r="R91" s="15"/>
      <c r="S91" s="15">
        <f t="shared" si="8"/>
        <v>97</v>
      </c>
      <c r="T91" s="117">
        <f t="shared" si="7"/>
      </c>
      <c r="U91" s="114"/>
      <c r="V91" s="14">
        <f t="shared" si="9"/>
        <v>15</v>
      </c>
    </row>
    <row r="92" spans="1:22" ht="14.25">
      <c r="A92" s="164" t="s">
        <v>110</v>
      </c>
      <c r="B92" s="10"/>
      <c r="C92" s="10"/>
      <c r="D92" s="10"/>
      <c r="E92" s="12"/>
      <c r="F92" s="12">
        <v>2</v>
      </c>
      <c r="G92" s="12">
        <v>2</v>
      </c>
      <c r="H92" s="12">
        <v>1</v>
      </c>
      <c r="I92" s="12">
        <v>5</v>
      </c>
      <c r="J92" s="12">
        <v>2</v>
      </c>
      <c r="K92" s="12">
        <v>2</v>
      </c>
      <c r="L92" s="12"/>
      <c r="M92" s="12"/>
      <c r="N92" s="12"/>
      <c r="O92" s="12"/>
      <c r="P92" s="12">
        <v>1</v>
      </c>
      <c r="Q92" s="10">
        <f t="shared" si="6"/>
        <v>103</v>
      </c>
      <c r="R92" s="15"/>
      <c r="S92" s="15">
        <f t="shared" si="8"/>
        <v>103</v>
      </c>
      <c r="T92" s="117">
        <f t="shared" si="7"/>
      </c>
      <c r="U92" s="114"/>
      <c r="V92" s="14">
        <f t="shared" si="9"/>
        <v>15</v>
      </c>
    </row>
    <row r="93" spans="1:22" ht="14.25">
      <c r="A93" s="164" t="s">
        <v>111</v>
      </c>
      <c r="B93" s="10"/>
      <c r="C93" s="10"/>
      <c r="D93" s="10"/>
      <c r="E93" s="12"/>
      <c r="F93" s="12">
        <v>1</v>
      </c>
      <c r="G93" s="12">
        <v>2</v>
      </c>
      <c r="H93" s="12"/>
      <c r="I93" s="12">
        <v>2</v>
      </c>
      <c r="J93" s="12">
        <v>3</v>
      </c>
      <c r="K93" s="12">
        <v>2</v>
      </c>
      <c r="L93" s="12">
        <v>4</v>
      </c>
      <c r="M93" s="12"/>
      <c r="N93" s="12"/>
      <c r="O93" s="12"/>
      <c r="P93" s="12">
        <v>1</v>
      </c>
      <c r="Q93" s="10">
        <f t="shared" si="6"/>
        <v>86</v>
      </c>
      <c r="R93" s="15"/>
      <c r="S93" s="15">
        <f t="shared" si="8"/>
        <v>86</v>
      </c>
      <c r="T93" s="117">
        <f t="shared" si="7"/>
      </c>
      <c r="U93" s="114"/>
      <c r="V93" s="14">
        <f t="shared" si="9"/>
        <v>15</v>
      </c>
    </row>
    <row r="94" spans="1:22" ht="14.25">
      <c r="A94" s="164" t="s">
        <v>112</v>
      </c>
      <c r="B94" s="10"/>
      <c r="C94" s="10"/>
      <c r="D94" s="10"/>
      <c r="E94" s="12"/>
      <c r="F94" s="12">
        <v>1</v>
      </c>
      <c r="G94" s="12">
        <v>1</v>
      </c>
      <c r="H94" s="12">
        <v>5</v>
      </c>
      <c r="I94" s="12">
        <v>4</v>
      </c>
      <c r="J94" s="12">
        <v>3</v>
      </c>
      <c r="K94" s="12">
        <v>1</v>
      </c>
      <c r="L94" s="12"/>
      <c r="M94" s="12"/>
      <c r="N94" s="12"/>
      <c r="O94" s="12"/>
      <c r="P94" s="12"/>
      <c r="Q94" s="10">
        <f t="shared" si="6"/>
        <v>110</v>
      </c>
      <c r="R94" s="15"/>
      <c r="S94" s="15">
        <f t="shared" si="8"/>
        <v>110</v>
      </c>
      <c r="T94" s="117">
        <f t="shared" si="7"/>
      </c>
      <c r="U94" s="114"/>
      <c r="V94" s="14">
        <f t="shared" si="9"/>
        <v>15</v>
      </c>
    </row>
    <row r="95" spans="1:22" ht="14.25">
      <c r="A95" s="164" t="s">
        <v>113</v>
      </c>
      <c r="B95" s="10"/>
      <c r="C95" s="10"/>
      <c r="D95" s="10"/>
      <c r="E95" s="12"/>
      <c r="F95" s="12">
        <v>1</v>
      </c>
      <c r="G95" s="12">
        <v>3</v>
      </c>
      <c r="H95" s="12">
        <v>2</v>
      </c>
      <c r="I95" s="12">
        <v>1</v>
      </c>
      <c r="J95" s="12">
        <v>2</v>
      </c>
      <c r="K95" s="12">
        <v>1</v>
      </c>
      <c r="L95" s="12">
        <v>2</v>
      </c>
      <c r="M95" s="12">
        <v>1</v>
      </c>
      <c r="N95" s="12"/>
      <c r="O95" s="12"/>
      <c r="P95" s="12">
        <v>2</v>
      </c>
      <c r="Q95" s="10">
        <f t="shared" si="6"/>
        <v>88</v>
      </c>
      <c r="R95" s="15"/>
      <c r="S95" s="15">
        <f t="shared" si="8"/>
        <v>88</v>
      </c>
      <c r="T95" s="117">
        <f t="shared" si="7"/>
      </c>
      <c r="U95" s="114"/>
      <c r="V95" s="14">
        <f t="shared" si="9"/>
        <v>15</v>
      </c>
    </row>
    <row r="96" spans="1:22" s="183" customFormat="1" ht="14.25">
      <c r="A96" s="164" t="s">
        <v>160</v>
      </c>
      <c r="B96" s="10"/>
      <c r="C96" s="10"/>
      <c r="D96" s="10"/>
      <c r="E96" s="12"/>
      <c r="F96" s="12"/>
      <c r="G96" s="12">
        <v>4</v>
      </c>
      <c r="H96" s="12"/>
      <c r="I96" s="12">
        <v>5</v>
      </c>
      <c r="J96" s="12"/>
      <c r="K96" s="12">
        <v>1</v>
      </c>
      <c r="L96" s="12">
        <v>3</v>
      </c>
      <c r="M96" s="12"/>
      <c r="N96" s="12"/>
      <c r="O96" s="12"/>
      <c r="P96" s="12">
        <v>2</v>
      </c>
      <c r="Q96" s="10">
        <f t="shared" si="6"/>
        <v>88</v>
      </c>
      <c r="R96" s="15"/>
      <c r="S96" s="15">
        <f t="shared" si="8"/>
        <v>88</v>
      </c>
      <c r="T96" s="181">
        <f t="shared" si="7"/>
      </c>
      <c r="U96" s="182"/>
      <c r="V96" s="14">
        <f t="shared" si="9"/>
        <v>15</v>
      </c>
    </row>
    <row r="97" spans="1:22" s="183" customFormat="1" ht="14.25">
      <c r="A97" s="164" t="s">
        <v>161</v>
      </c>
      <c r="B97" s="10"/>
      <c r="C97" s="10"/>
      <c r="D97" s="10"/>
      <c r="E97" s="12"/>
      <c r="F97" s="12">
        <v>2</v>
      </c>
      <c r="G97" s="12"/>
      <c r="H97" s="12">
        <v>6</v>
      </c>
      <c r="I97" s="12">
        <v>5</v>
      </c>
      <c r="J97" s="12">
        <v>1</v>
      </c>
      <c r="K97" s="12">
        <v>1</v>
      </c>
      <c r="L97" s="12"/>
      <c r="M97" s="12"/>
      <c r="N97" s="12"/>
      <c r="O97" s="12"/>
      <c r="P97" s="12"/>
      <c r="Q97" s="10">
        <f>B97*Z$14+C97*Z$15+D97*Z$16+E97*Z$17+F97*10+G97*9+H97*8+I97*7+J97*6+K97*5+L97*4+M97*3+N97*2+O97</f>
        <v>114</v>
      </c>
      <c r="R97" s="15"/>
      <c r="S97" s="15">
        <f>IF(Q97-R97&lt;0,0,Q97-R97)</f>
        <v>114</v>
      </c>
      <c r="T97" s="181">
        <f>IF(S97&lt;Z$7,"",IF(S97&lt;Z$8,"VT-III",IF(S97&lt;Z$9,"VT-II",IF(S97&lt;Z$10,"VT-I","VT-M"))))</f>
      </c>
      <c r="U97" s="182"/>
      <c r="V97" s="14">
        <f>SUM(B97:P97)</f>
        <v>15</v>
      </c>
    </row>
    <row r="98" spans="1:22" s="183" customFormat="1" ht="14.25">
      <c r="A98" s="164" t="s">
        <v>114</v>
      </c>
      <c r="B98" s="10"/>
      <c r="C98" s="10"/>
      <c r="D98" s="10"/>
      <c r="E98" s="12"/>
      <c r="F98" s="12">
        <v>4</v>
      </c>
      <c r="G98" s="12">
        <v>4</v>
      </c>
      <c r="H98" s="12">
        <v>2</v>
      </c>
      <c r="I98" s="12">
        <v>4</v>
      </c>
      <c r="J98" s="12">
        <v>1</v>
      </c>
      <c r="K98" s="12"/>
      <c r="L98" s="12"/>
      <c r="M98" s="12"/>
      <c r="N98" s="12"/>
      <c r="O98" s="12"/>
      <c r="P98" s="12"/>
      <c r="Q98" s="10">
        <f>B98*Z$14+C98*Z$15+D98*Z$16+E98*Z$17+F98*10+G98*9+H98*8+I98*7+J98*6+K98*5+L98*4+M98*3+N98*2+O98</f>
        <v>126</v>
      </c>
      <c r="R98" s="15"/>
      <c r="S98" s="15">
        <f>IF(Q98-R98&lt;0,0,Q98-R98)</f>
        <v>126</v>
      </c>
      <c r="T98" s="181" t="str">
        <f>IF(S98&lt;Z$7,"",IF(S98&lt;Z$8,"VT-III",IF(S98&lt;Z$9,"VT-II",IF(S98&lt;Z$10,"VT-I","VT-M"))))</f>
        <v>VT-II</v>
      </c>
      <c r="U98" s="182"/>
      <c r="V98" s="14">
        <f>SUM(B98:P98)</f>
        <v>15</v>
      </c>
    </row>
    <row r="99" spans="1:22" s="183" customFormat="1" ht="14.25">
      <c r="A99" s="164" t="s">
        <v>115</v>
      </c>
      <c r="B99" s="10"/>
      <c r="C99" s="10"/>
      <c r="D99" s="10"/>
      <c r="E99" s="12"/>
      <c r="F99" s="12">
        <v>3</v>
      </c>
      <c r="G99" s="12">
        <v>4</v>
      </c>
      <c r="H99" s="12">
        <v>5</v>
      </c>
      <c r="I99" s="12">
        <v>2</v>
      </c>
      <c r="J99" s="12"/>
      <c r="K99" s="12">
        <v>1</v>
      </c>
      <c r="L99" s="12"/>
      <c r="M99" s="12"/>
      <c r="N99" s="12"/>
      <c r="O99" s="12"/>
      <c r="P99" s="12"/>
      <c r="Q99" s="10">
        <f>B99*Z$14+C99*Z$15+D99*Z$16+E99*Z$17+F99*10+G99*9+H99*8+I99*7+J99*6+K99*5+L99*4+M99*3+N99*2+O99</f>
        <v>125</v>
      </c>
      <c r="R99" s="15"/>
      <c r="S99" s="15">
        <f>IF(Q99-R99&lt;0,0,Q99-R99)</f>
        <v>125</v>
      </c>
      <c r="T99" s="181" t="str">
        <f>IF(S99&lt;Z$7,"",IF(S99&lt;Z$8,"VT-III",IF(S99&lt;Z$9,"VT-II",IF(S99&lt;Z$10,"VT-I","VT-M"))))</f>
        <v>VT-II</v>
      </c>
      <c r="U99" s="182"/>
      <c r="V99" s="14">
        <f>SUM(B99:P99)</f>
        <v>15</v>
      </c>
    </row>
  </sheetData>
  <sheetProtection/>
  <mergeCells count="4">
    <mergeCell ref="Y6:Z6"/>
    <mergeCell ref="Y13:Z13"/>
    <mergeCell ref="B5:P5"/>
    <mergeCell ref="Y5:Z5"/>
  </mergeCells>
  <printOptions/>
  <pageMargins left="0.5511811023622047" right="0.31496062992125984" top="0.03937007874015748" bottom="0.03937007874015748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99"/>
  <sheetViews>
    <sheetView showGridLines="0" zoomScale="145" zoomScaleNormal="145" zoomScalePageLayoutView="0" workbookViewId="0" topLeftCell="A1">
      <pane ySplit="6" topLeftCell="A55" activePane="bottomLeft" state="frozen"/>
      <selection pane="topLeft" activeCell="A1" sqref="A1"/>
      <selection pane="bottomLeft" activeCell="AN93" sqref="AN93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1" width="3.875" style="0" customWidth="1"/>
    <col min="12" max="12" width="3.875" style="3" hidden="1" customWidth="1"/>
    <col min="13" max="15" width="3.875" style="0" hidden="1" customWidth="1"/>
    <col min="16" max="16" width="3.875" style="0" customWidth="1"/>
    <col min="17" max="31" width="3.875" style="0" hidden="1" customWidth="1"/>
    <col min="32" max="33" width="8.75390625" style="0" hidden="1" customWidth="1"/>
    <col min="34" max="36" width="8.75390625" style="0" customWidth="1"/>
    <col min="37" max="37" width="9.75390625" style="0" bestFit="1" customWidth="1"/>
    <col min="38" max="38" width="3.00390625" style="0" bestFit="1" customWidth="1"/>
    <col min="39" max="41" width="8.75390625" style="0" customWidth="1"/>
  </cols>
  <sheetData>
    <row r="1" spans="1:40" ht="15" customHeight="1">
      <c r="A1" s="128" t="str">
        <f>DRUŽSTVA!C7</f>
        <v>Střelba z útočné pušky CZ BREN 2, terč 135P1 (redukovaný) na 50 m, 10 ran vleže</v>
      </c>
      <c r="B1" s="10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4"/>
      <c r="AL1" s="1"/>
      <c r="AM1" s="1"/>
      <c r="AN1" s="1"/>
    </row>
    <row r="2" spans="1:40" ht="15" customHeight="1">
      <c r="A2" s="1"/>
      <c r="B2" s="10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4"/>
      <c r="AL2" s="1"/>
      <c r="AM2" s="1"/>
      <c r="AN2" s="1"/>
    </row>
    <row r="3" spans="1:40" ht="15" customHeight="1">
      <c r="A3" s="1"/>
      <c r="B3" s="10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2"/>
      <c r="AJ3" s="2"/>
      <c r="AK3" s="4"/>
      <c r="AL3" s="1"/>
      <c r="AM3" s="1"/>
      <c r="AN3" s="1"/>
    </row>
    <row r="4" spans="1:40" ht="15" customHeight="1">
      <c r="A4" s="1" t="s">
        <v>36</v>
      </c>
      <c r="B4" s="1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"/>
      <c r="AG4" s="1"/>
      <c r="AH4" s="1"/>
      <c r="AI4" s="2"/>
      <c r="AJ4" s="2"/>
      <c r="AK4" s="1"/>
      <c r="AL4" s="1"/>
      <c r="AM4" s="1"/>
      <c r="AN4" s="1"/>
    </row>
    <row r="5" spans="1:41" ht="15" customHeight="1" thickBot="1">
      <c r="A5" s="1"/>
      <c r="B5" s="268" t="s">
        <v>59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70"/>
      <c r="Q5" s="268" t="s">
        <v>53</v>
      </c>
      <c r="R5" s="269"/>
      <c r="S5" s="269"/>
      <c r="T5" s="269"/>
      <c r="U5" s="269"/>
      <c r="V5" s="269"/>
      <c r="W5" s="269"/>
      <c r="X5" s="269"/>
      <c r="Y5" s="269"/>
      <c r="Z5" s="269"/>
      <c r="AA5" s="269"/>
      <c r="AB5" s="269"/>
      <c r="AC5" s="269"/>
      <c r="AD5" s="269"/>
      <c r="AE5" s="270"/>
      <c r="AF5" s="109"/>
      <c r="AG5" s="110"/>
      <c r="AH5" s="110"/>
      <c r="AI5" s="2"/>
      <c r="AJ5" s="2"/>
      <c r="AK5" s="2" t="s">
        <v>22</v>
      </c>
      <c r="AL5" s="1"/>
      <c r="AM5" s="1"/>
      <c r="AN5" s="119"/>
      <c r="AO5" s="119"/>
    </row>
    <row r="6" spans="1:41" ht="15" customHeight="1" thickBot="1">
      <c r="A6" s="82" t="s">
        <v>25</v>
      </c>
      <c r="B6" s="17" t="s">
        <v>32</v>
      </c>
      <c r="C6" s="18" t="s">
        <v>33</v>
      </c>
      <c r="D6" s="18" t="s">
        <v>34</v>
      </c>
      <c r="E6" s="18" t="s">
        <v>38</v>
      </c>
      <c r="F6" s="18">
        <v>10</v>
      </c>
      <c r="G6" s="18">
        <v>9</v>
      </c>
      <c r="H6" s="18">
        <v>8</v>
      </c>
      <c r="I6" s="18">
        <v>7</v>
      </c>
      <c r="J6" s="18">
        <v>6</v>
      </c>
      <c r="K6" s="18">
        <v>5</v>
      </c>
      <c r="L6" s="18">
        <v>4</v>
      </c>
      <c r="M6" s="18">
        <v>3</v>
      </c>
      <c r="N6" s="18">
        <v>2</v>
      </c>
      <c r="O6" s="18">
        <v>1</v>
      </c>
      <c r="P6" s="25">
        <v>0</v>
      </c>
      <c r="Q6" s="17" t="s">
        <v>32</v>
      </c>
      <c r="R6" s="18" t="s">
        <v>33</v>
      </c>
      <c r="S6" s="18" t="s">
        <v>34</v>
      </c>
      <c r="T6" s="18" t="s">
        <v>38</v>
      </c>
      <c r="U6" s="18">
        <v>10</v>
      </c>
      <c r="V6" s="18">
        <v>9</v>
      </c>
      <c r="W6" s="18">
        <v>8</v>
      </c>
      <c r="X6" s="18">
        <v>7</v>
      </c>
      <c r="Y6" s="18">
        <v>6</v>
      </c>
      <c r="Z6" s="18">
        <v>5</v>
      </c>
      <c r="AA6" s="18">
        <v>4</v>
      </c>
      <c r="AB6" s="18">
        <v>3</v>
      </c>
      <c r="AC6" s="18">
        <v>2</v>
      </c>
      <c r="AD6" s="18">
        <v>1</v>
      </c>
      <c r="AE6" s="25">
        <v>0</v>
      </c>
      <c r="AF6" s="18" t="s">
        <v>23</v>
      </c>
      <c r="AG6" s="8" t="s">
        <v>1</v>
      </c>
      <c r="AH6" s="204" t="s">
        <v>39</v>
      </c>
      <c r="AI6" s="210" t="s">
        <v>213</v>
      </c>
      <c r="AJ6" s="35"/>
      <c r="AK6" s="14" t="s">
        <v>20</v>
      </c>
      <c r="AL6" s="77">
        <v>10</v>
      </c>
      <c r="AM6" s="1"/>
      <c r="AN6" s="119"/>
      <c r="AO6" s="119"/>
    </row>
    <row r="7" spans="1:41" ht="15" customHeight="1">
      <c r="A7" s="106" t="s">
        <v>130</v>
      </c>
      <c r="B7" s="19"/>
      <c r="C7" s="19"/>
      <c r="D7" s="19"/>
      <c r="E7" s="19"/>
      <c r="F7" s="19"/>
      <c r="G7" s="19">
        <v>1</v>
      </c>
      <c r="H7" s="19">
        <v>2</v>
      </c>
      <c r="I7" s="19">
        <v>6</v>
      </c>
      <c r="J7" s="19"/>
      <c r="K7" s="19"/>
      <c r="L7" s="19"/>
      <c r="M7" s="19"/>
      <c r="N7" s="19"/>
      <c r="O7" s="19"/>
      <c r="P7" s="19">
        <v>1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9">
        <f>B7*$AO$14+C7*$AO$15+D7*$AO$16+E7*$AO$17+F7*10+G7*9+H7*8+I7*7+J7*6+K7*5+L7*4+M7*3+N7*2+O7+Q7*$AO$14+R7*$AO$15+S7*$AO$16+T7*$AO$17+U7*10+V7*9+W7*8+X7*7+Y7*6+Z7*5+AA7*4+AB7*3+AC7*2+AD7</f>
        <v>67</v>
      </c>
      <c r="AG7" s="112"/>
      <c r="AH7" s="21">
        <f>IF(AF7-AG7&lt;0,0,AF7-AG7)</f>
        <v>67</v>
      </c>
      <c r="AI7" s="205"/>
      <c r="AJ7" s="114"/>
      <c r="AK7" s="14">
        <f>SUM(B7:P7)+SUM(Q7:AE7)</f>
        <v>10</v>
      </c>
      <c r="AL7" s="1"/>
      <c r="AM7" s="1"/>
      <c r="AN7" s="111"/>
      <c r="AO7" s="111"/>
    </row>
    <row r="8" spans="1:41" ht="15" customHeight="1">
      <c r="A8" s="165" t="s">
        <v>131</v>
      </c>
      <c r="B8" s="61"/>
      <c r="C8" s="61"/>
      <c r="D8" s="61"/>
      <c r="E8" s="61"/>
      <c r="F8" s="61">
        <v>2</v>
      </c>
      <c r="G8" s="61">
        <v>2</v>
      </c>
      <c r="H8" s="61">
        <v>3</v>
      </c>
      <c r="I8" s="61">
        <v>2</v>
      </c>
      <c r="J8" s="61"/>
      <c r="K8" s="61">
        <v>1</v>
      </c>
      <c r="L8" s="61"/>
      <c r="M8" s="61"/>
      <c r="N8" s="61"/>
      <c r="O8" s="61"/>
      <c r="P8" s="61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61">
        <f aca="true" t="shared" si="0" ref="AF8:AF66">B8*$AO$14+C8*$AO$15+D8*$AO$16+E8*$AO$17+F8*10+G8*9+H8*8+I8*7+J8*6+K8*5+L8*4+M8*3+N8*2+O8+Q8*$AO$14+R8*$AO$15+S8*$AO$16+T8*$AO$17+U8*10+V8*9+W8*8+X8*7+Y8*6+Z8*5+AA8*4+AB8*3+AC8*2+AD8</f>
        <v>81</v>
      </c>
      <c r="AG8" s="112"/>
      <c r="AH8" s="112">
        <f aca="true" t="shared" si="1" ref="AH8:AH71">IF(AF8-AG8&lt;0,0,AF8-AG8)</f>
        <v>81</v>
      </c>
      <c r="AI8" s="205"/>
      <c r="AJ8" s="114"/>
      <c r="AK8" s="14">
        <f aca="true" t="shared" si="2" ref="AK8:AK71">SUM(B8:P8)+SUM(Q8:AE8)</f>
        <v>10</v>
      </c>
      <c r="AL8" s="1"/>
      <c r="AM8" s="1"/>
      <c r="AN8" s="111"/>
      <c r="AO8" s="111"/>
    </row>
    <row r="9" spans="1:41" ht="15" customHeight="1">
      <c r="A9" s="165" t="s">
        <v>132</v>
      </c>
      <c r="B9" s="10"/>
      <c r="C9" s="10"/>
      <c r="D9" s="10"/>
      <c r="E9" s="10"/>
      <c r="F9" s="10"/>
      <c r="G9" s="10">
        <v>1</v>
      </c>
      <c r="H9" s="10">
        <v>2</v>
      </c>
      <c r="I9" s="10">
        <v>2</v>
      </c>
      <c r="J9" s="10">
        <v>1</v>
      </c>
      <c r="K9" s="10"/>
      <c r="L9" s="10"/>
      <c r="M9" s="10"/>
      <c r="N9" s="10"/>
      <c r="O9" s="10"/>
      <c r="P9" s="10">
        <v>4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 t="shared" si="0"/>
        <v>45</v>
      </c>
      <c r="AG9" s="15"/>
      <c r="AH9" s="15">
        <f t="shared" si="1"/>
        <v>45</v>
      </c>
      <c r="AI9" s="205"/>
      <c r="AJ9" s="114"/>
      <c r="AK9" s="14">
        <f t="shared" si="2"/>
        <v>10</v>
      </c>
      <c r="AL9" s="1"/>
      <c r="AM9" s="1"/>
      <c r="AN9" s="111"/>
      <c r="AO9" s="120"/>
    </row>
    <row r="10" spans="1:41" ht="15" customHeight="1">
      <c r="A10" s="165" t="s">
        <v>133</v>
      </c>
      <c r="B10" s="10"/>
      <c r="C10" s="10"/>
      <c r="D10" s="10"/>
      <c r="E10" s="12"/>
      <c r="F10" s="12">
        <v>1</v>
      </c>
      <c r="G10" s="12">
        <v>8</v>
      </c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0">
        <f t="shared" si="0"/>
        <v>90</v>
      </c>
      <c r="AG10" s="15"/>
      <c r="AH10" s="15">
        <f t="shared" si="1"/>
        <v>90</v>
      </c>
      <c r="AI10" s="205" t="s">
        <v>214</v>
      </c>
      <c r="AJ10" s="114"/>
      <c r="AK10" s="14">
        <f t="shared" si="2"/>
        <v>10</v>
      </c>
      <c r="AL10" s="1"/>
      <c r="AM10" s="1"/>
      <c r="AN10" s="111"/>
      <c r="AO10" s="120"/>
    </row>
    <row r="11" spans="1:40" ht="15" customHeight="1">
      <c r="A11" s="165" t="s">
        <v>134</v>
      </c>
      <c r="B11" s="10"/>
      <c r="C11" s="10"/>
      <c r="D11" s="10"/>
      <c r="E11" s="12"/>
      <c r="F11" s="12"/>
      <c r="G11" s="12">
        <v>4</v>
      </c>
      <c r="H11" s="12">
        <v>4</v>
      </c>
      <c r="I11" s="12">
        <v>2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0">
        <f t="shared" si="0"/>
        <v>82</v>
      </c>
      <c r="AG11" s="15"/>
      <c r="AH11" s="15">
        <f t="shared" si="1"/>
        <v>82</v>
      </c>
      <c r="AI11" s="205"/>
      <c r="AJ11" s="114"/>
      <c r="AK11" s="14">
        <f t="shared" si="2"/>
        <v>10</v>
      </c>
      <c r="AL11" s="1"/>
      <c r="AM11" s="1"/>
      <c r="AN11" s="1"/>
    </row>
    <row r="12" spans="1:40" ht="15" customHeight="1">
      <c r="A12" s="165" t="s">
        <v>135</v>
      </c>
      <c r="B12" s="12"/>
      <c r="C12" s="12"/>
      <c r="D12" s="12"/>
      <c r="E12" s="12"/>
      <c r="F12" s="12">
        <v>1</v>
      </c>
      <c r="G12" s="12">
        <v>1</v>
      </c>
      <c r="H12" s="12">
        <v>4</v>
      </c>
      <c r="I12" s="12">
        <v>1</v>
      </c>
      <c r="J12" s="12">
        <v>1</v>
      </c>
      <c r="K12" s="12"/>
      <c r="L12" s="12"/>
      <c r="M12" s="12"/>
      <c r="N12" s="12"/>
      <c r="O12" s="12"/>
      <c r="P12" s="12">
        <v>2</v>
      </c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0">
        <f t="shared" si="0"/>
        <v>64</v>
      </c>
      <c r="AG12" s="15"/>
      <c r="AH12" s="15">
        <f t="shared" si="1"/>
        <v>64</v>
      </c>
      <c r="AI12" s="205"/>
      <c r="AJ12" s="114"/>
      <c r="AK12" s="14">
        <f t="shared" si="2"/>
        <v>10</v>
      </c>
      <c r="AL12" s="1"/>
      <c r="AM12" s="1"/>
      <c r="AN12" s="1"/>
    </row>
    <row r="13" spans="1:41" ht="15" customHeight="1">
      <c r="A13" s="165" t="s">
        <v>136</v>
      </c>
      <c r="B13" s="10"/>
      <c r="C13" s="10"/>
      <c r="D13" s="10"/>
      <c r="E13" s="12"/>
      <c r="F13" s="12"/>
      <c r="G13" s="12">
        <v>2</v>
      </c>
      <c r="H13" s="12">
        <v>1</v>
      </c>
      <c r="I13" s="12">
        <v>6</v>
      </c>
      <c r="J13" s="12">
        <v>1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0">
        <f t="shared" si="0"/>
        <v>74</v>
      </c>
      <c r="AG13" s="15"/>
      <c r="AH13" s="15">
        <f t="shared" si="1"/>
        <v>74</v>
      </c>
      <c r="AI13" s="205"/>
      <c r="AJ13" s="114"/>
      <c r="AK13" s="14">
        <f t="shared" si="2"/>
        <v>10</v>
      </c>
      <c r="AL13" s="1"/>
      <c r="AM13" s="1"/>
      <c r="AN13" s="267" t="s">
        <v>46</v>
      </c>
      <c r="AO13" s="267"/>
    </row>
    <row r="14" spans="1:41" ht="15" customHeight="1">
      <c r="A14" s="165" t="s">
        <v>137</v>
      </c>
      <c r="B14" s="10"/>
      <c r="C14" s="10"/>
      <c r="D14" s="10"/>
      <c r="E14" s="10"/>
      <c r="F14" s="10">
        <v>3</v>
      </c>
      <c r="G14" s="10">
        <v>6</v>
      </c>
      <c r="H14" s="10">
        <v>1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>
        <f t="shared" si="0"/>
        <v>92</v>
      </c>
      <c r="AG14" s="15"/>
      <c r="AH14" s="15">
        <f t="shared" si="1"/>
        <v>92</v>
      </c>
      <c r="AI14" s="205" t="s">
        <v>214</v>
      </c>
      <c r="AJ14" s="114"/>
      <c r="AK14" s="14">
        <f t="shared" si="2"/>
        <v>10</v>
      </c>
      <c r="AL14" s="1"/>
      <c r="AM14" s="1"/>
      <c r="AN14" s="115" t="s">
        <v>32</v>
      </c>
      <c r="AO14" s="118">
        <v>12</v>
      </c>
    </row>
    <row r="15" spans="1:41" ht="15" customHeight="1">
      <c r="A15" s="165" t="s">
        <v>138</v>
      </c>
      <c r="B15" s="10"/>
      <c r="C15" s="10"/>
      <c r="D15" s="10"/>
      <c r="E15" s="10"/>
      <c r="F15" s="10"/>
      <c r="G15" s="10">
        <v>6</v>
      </c>
      <c r="H15" s="10">
        <v>1</v>
      </c>
      <c r="I15" s="10">
        <v>3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f t="shared" si="0"/>
        <v>83</v>
      </c>
      <c r="AG15" s="15"/>
      <c r="AH15" s="15">
        <f t="shared" si="1"/>
        <v>83</v>
      </c>
      <c r="AI15" s="205" t="s">
        <v>215</v>
      </c>
      <c r="AJ15" s="114"/>
      <c r="AK15" s="14">
        <f t="shared" si="2"/>
        <v>10</v>
      </c>
      <c r="AL15" s="1"/>
      <c r="AM15" s="1"/>
      <c r="AN15" s="115" t="s">
        <v>33</v>
      </c>
      <c r="AO15" s="118">
        <v>10</v>
      </c>
    </row>
    <row r="16" spans="1:41" ht="15" customHeight="1">
      <c r="A16" s="165" t="s">
        <v>139</v>
      </c>
      <c r="B16" s="10"/>
      <c r="C16" s="10"/>
      <c r="D16" s="10"/>
      <c r="E16" s="10"/>
      <c r="F16" s="10">
        <v>1</v>
      </c>
      <c r="G16" s="10">
        <v>6</v>
      </c>
      <c r="H16" s="10">
        <v>2</v>
      </c>
      <c r="I16" s="10">
        <v>1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>
        <f t="shared" si="0"/>
        <v>87</v>
      </c>
      <c r="AG16" s="15"/>
      <c r="AH16" s="15">
        <f t="shared" si="1"/>
        <v>87</v>
      </c>
      <c r="AI16" s="205" t="s">
        <v>215</v>
      </c>
      <c r="AJ16" s="114"/>
      <c r="AK16" s="14">
        <f t="shared" si="2"/>
        <v>10</v>
      </c>
      <c r="AL16" s="1"/>
      <c r="AM16" s="1"/>
      <c r="AN16" s="115" t="s">
        <v>34</v>
      </c>
      <c r="AO16" s="118">
        <v>8</v>
      </c>
    </row>
    <row r="17" spans="1:41" ht="15" customHeight="1">
      <c r="A17" s="165" t="s">
        <v>178</v>
      </c>
      <c r="B17" s="10"/>
      <c r="C17" s="10"/>
      <c r="D17" s="10"/>
      <c r="E17" s="10"/>
      <c r="F17" s="10">
        <v>1</v>
      </c>
      <c r="G17" s="10"/>
      <c r="H17" s="10">
        <v>2</v>
      </c>
      <c r="I17" s="10">
        <v>4</v>
      </c>
      <c r="J17" s="10">
        <v>1</v>
      </c>
      <c r="K17" s="10"/>
      <c r="L17" s="10"/>
      <c r="M17" s="10"/>
      <c r="N17" s="10"/>
      <c r="O17" s="10"/>
      <c r="P17" s="10">
        <v>2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>
        <f t="shared" si="0"/>
        <v>60</v>
      </c>
      <c r="AG17" s="15"/>
      <c r="AH17" s="15">
        <f t="shared" si="1"/>
        <v>60</v>
      </c>
      <c r="AI17" s="205"/>
      <c r="AJ17" s="114"/>
      <c r="AK17" s="14">
        <f t="shared" si="2"/>
        <v>10</v>
      </c>
      <c r="AL17" s="1"/>
      <c r="AM17" s="1"/>
      <c r="AN17" s="115" t="s">
        <v>38</v>
      </c>
      <c r="AO17" s="118">
        <v>0</v>
      </c>
    </row>
    <row r="18" spans="1:40" ht="15" customHeight="1">
      <c r="A18" s="165" t="s">
        <v>140</v>
      </c>
      <c r="B18" s="10"/>
      <c r="C18" s="10"/>
      <c r="D18" s="10"/>
      <c r="E18" s="10"/>
      <c r="F18" s="10">
        <v>5</v>
      </c>
      <c r="G18" s="10">
        <v>3</v>
      </c>
      <c r="H18" s="10">
        <v>2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>
        <f t="shared" si="0"/>
        <v>93</v>
      </c>
      <c r="AG18" s="15"/>
      <c r="AH18" s="15">
        <f t="shared" si="1"/>
        <v>93</v>
      </c>
      <c r="AI18" s="205" t="s">
        <v>216</v>
      </c>
      <c r="AJ18" s="114"/>
      <c r="AK18" s="14">
        <f t="shared" si="2"/>
        <v>10</v>
      </c>
      <c r="AL18" s="1"/>
      <c r="AM18" s="1"/>
      <c r="AN18" s="1"/>
    </row>
    <row r="19" spans="1:40" ht="15" customHeight="1">
      <c r="A19" s="165"/>
      <c r="B19" s="10"/>
      <c r="C19" s="10"/>
      <c r="D19" s="10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0">
        <f t="shared" si="0"/>
        <v>0</v>
      </c>
      <c r="AG19" s="15"/>
      <c r="AH19" s="15">
        <f t="shared" si="1"/>
        <v>0</v>
      </c>
      <c r="AI19" s="205"/>
      <c r="AJ19" s="114"/>
      <c r="AK19" s="14">
        <f t="shared" si="2"/>
        <v>0</v>
      </c>
      <c r="AL19" s="1"/>
      <c r="AM19" s="1"/>
      <c r="AN19" s="1"/>
    </row>
    <row r="20" spans="1:40" ht="15" customHeight="1">
      <c r="A20" s="165"/>
      <c r="B20" s="10"/>
      <c r="C20" s="10"/>
      <c r="D20" s="10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0">
        <f t="shared" si="0"/>
        <v>0</v>
      </c>
      <c r="AG20" s="15"/>
      <c r="AH20" s="15">
        <f t="shared" si="1"/>
        <v>0</v>
      </c>
      <c r="AI20" s="205"/>
      <c r="AJ20" s="114"/>
      <c r="AK20" s="14">
        <f t="shared" si="2"/>
        <v>0</v>
      </c>
      <c r="AL20" s="1"/>
      <c r="AM20" s="1"/>
      <c r="AN20" s="1"/>
    </row>
    <row r="21" spans="1:40" ht="15" customHeight="1">
      <c r="A21" s="165"/>
      <c r="B21" s="10"/>
      <c r="C21" s="10"/>
      <c r="D21" s="1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0">
        <f t="shared" si="0"/>
        <v>0</v>
      </c>
      <c r="AG21" s="15"/>
      <c r="AH21" s="15">
        <f t="shared" si="1"/>
        <v>0</v>
      </c>
      <c r="AI21" s="205"/>
      <c r="AJ21" s="114"/>
      <c r="AK21" s="14">
        <f t="shared" si="2"/>
        <v>0</v>
      </c>
      <c r="AL21" s="1"/>
      <c r="AM21" s="1"/>
      <c r="AN21" s="1"/>
    </row>
    <row r="22" spans="1:40" ht="15" customHeight="1">
      <c r="A22" s="165" t="s">
        <v>141</v>
      </c>
      <c r="B22" s="10"/>
      <c r="C22" s="10"/>
      <c r="D22" s="10"/>
      <c r="E22" s="12"/>
      <c r="F22" s="12"/>
      <c r="G22" s="12"/>
      <c r="H22" s="12">
        <v>1</v>
      </c>
      <c r="I22" s="12"/>
      <c r="J22" s="12">
        <v>1</v>
      </c>
      <c r="K22" s="12"/>
      <c r="L22" s="12"/>
      <c r="M22" s="12"/>
      <c r="N22" s="12"/>
      <c r="O22" s="12"/>
      <c r="P22" s="12">
        <v>8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0">
        <f t="shared" si="0"/>
        <v>14</v>
      </c>
      <c r="AG22" s="15"/>
      <c r="AH22" s="15">
        <f t="shared" si="1"/>
        <v>14</v>
      </c>
      <c r="AI22" s="205"/>
      <c r="AJ22" s="114"/>
      <c r="AK22" s="14">
        <f t="shared" si="2"/>
        <v>10</v>
      </c>
      <c r="AL22" s="1"/>
      <c r="AM22" s="1"/>
      <c r="AN22" s="1"/>
    </row>
    <row r="23" spans="1:40" ht="15" customHeight="1">
      <c r="A23" s="165" t="s">
        <v>142</v>
      </c>
      <c r="B23" s="10"/>
      <c r="C23" s="10"/>
      <c r="D23" s="10"/>
      <c r="E23" s="12"/>
      <c r="F23" s="12"/>
      <c r="G23" s="12">
        <v>1</v>
      </c>
      <c r="H23" s="12">
        <v>2</v>
      </c>
      <c r="I23" s="12">
        <v>1</v>
      </c>
      <c r="J23" s="12">
        <v>3</v>
      </c>
      <c r="K23" s="12">
        <v>1</v>
      </c>
      <c r="L23" s="12"/>
      <c r="M23" s="12"/>
      <c r="N23" s="12"/>
      <c r="O23" s="12"/>
      <c r="P23" s="12">
        <v>2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0">
        <f t="shared" si="0"/>
        <v>55</v>
      </c>
      <c r="AG23" s="15"/>
      <c r="AH23" s="15">
        <f t="shared" si="1"/>
        <v>55</v>
      </c>
      <c r="AI23" s="205"/>
      <c r="AJ23" s="114"/>
      <c r="AK23" s="14">
        <f t="shared" si="2"/>
        <v>10</v>
      </c>
      <c r="AL23" s="1"/>
      <c r="AM23" s="1"/>
      <c r="AN23" s="1"/>
    </row>
    <row r="24" spans="1:40" ht="15" customHeight="1">
      <c r="A24" s="165" t="s">
        <v>177</v>
      </c>
      <c r="B24" s="10"/>
      <c r="C24" s="10"/>
      <c r="D24" s="10"/>
      <c r="E24" s="12"/>
      <c r="F24" s="12">
        <v>3</v>
      </c>
      <c r="G24" s="12">
        <v>5</v>
      </c>
      <c r="H24" s="12">
        <v>2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0">
        <f t="shared" si="0"/>
        <v>91</v>
      </c>
      <c r="AG24" s="15"/>
      <c r="AH24" s="15">
        <f t="shared" si="1"/>
        <v>91</v>
      </c>
      <c r="AI24" s="205" t="s">
        <v>214</v>
      </c>
      <c r="AJ24" s="114"/>
      <c r="AK24" s="14">
        <f t="shared" si="2"/>
        <v>10</v>
      </c>
      <c r="AL24" s="1"/>
      <c r="AM24" s="1"/>
      <c r="AN24" s="1"/>
    </row>
    <row r="25" spans="1:40" ht="15" customHeight="1">
      <c r="A25" s="165" t="s">
        <v>143</v>
      </c>
      <c r="B25" s="10"/>
      <c r="C25" s="10"/>
      <c r="D25" s="10"/>
      <c r="E25" s="12"/>
      <c r="F25" s="12"/>
      <c r="G25" s="12">
        <v>1</v>
      </c>
      <c r="H25" s="12">
        <v>4</v>
      </c>
      <c r="I25" s="12">
        <v>3</v>
      </c>
      <c r="J25" s="12">
        <v>2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0">
        <f t="shared" si="0"/>
        <v>74</v>
      </c>
      <c r="AG25" s="15"/>
      <c r="AH25" s="15">
        <f t="shared" si="1"/>
        <v>74</v>
      </c>
      <c r="AI25" s="205"/>
      <c r="AJ25" s="114"/>
      <c r="AK25" s="14">
        <f t="shared" si="2"/>
        <v>10</v>
      </c>
      <c r="AL25" s="1"/>
      <c r="AM25" s="1"/>
      <c r="AN25" s="1"/>
    </row>
    <row r="26" spans="1:40" ht="15" customHeight="1">
      <c r="A26" s="165" t="s">
        <v>144</v>
      </c>
      <c r="B26" s="10"/>
      <c r="C26" s="10"/>
      <c r="D26" s="10"/>
      <c r="E26" s="12"/>
      <c r="F26" s="12"/>
      <c r="G26" s="12">
        <v>2</v>
      </c>
      <c r="H26" s="12">
        <v>1</v>
      </c>
      <c r="I26" s="12">
        <v>1</v>
      </c>
      <c r="J26" s="12"/>
      <c r="K26" s="12">
        <v>1</v>
      </c>
      <c r="L26" s="12"/>
      <c r="M26" s="12"/>
      <c r="N26" s="12"/>
      <c r="O26" s="12"/>
      <c r="P26" s="12">
        <v>5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0">
        <f t="shared" si="0"/>
        <v>38</v>
      </c>
      <c r="AG26" s="15"/>
      <c r="AH26" s="15">
        <f t="shared" si="1"/>
        <v>38</v>
      </c>
      <c r="AI26" s="205"/>
      <c r="AJ26" s="114"/>
      <c r="AK26" s="14">
        <f t="shared" si="2"/>
        <v>10</v>
      </c>
      <c r="AL26" s="1"/>
      <c r="AM26" s="1"/>
      <c r="AN26" s="1"/>
    </row>
    <row r="27" spans="1:40" ht="15" customHeight="1">
      <c r="A27" s="165" t="s">
        <v>145</v>
      </c>
      <c r="B27" s="10"/>
      <c r="C27" s="10"/>
      <c r="D27" s="10"/>
      <c r="E27" s="12"/>
      <c r="F27" s="12">
        <v>5</v>
      </c>
      <c r="G27" s="12">
        <v>3</v>
      </c>
      <c r="H27" s="12">
        <v>1</v>
      </c>
      <c r="I27" s="12">
        <v>1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0">
        <f t="shared" si="0"/>
        <v>92</v>
      </c>
      <c r="AG27" s="15"/>
      <c r="AH27" s="15">
        <f t="shared" si="1"/>
        <v>92</v>
      </c>
      <c r="AI27" s="205" t="s">
        <v>214</v>
      </c>
      <c r="AJ27" s="114"/>
      <c r="AK27" s="14">
        <f t="shared" si="2"/>
        <v>10</v>
      </c>
      <c r="AL27" s="1"/>
      <c r="AM27" s="1"/>
      <c r="AN27" s="1"/>
    </row>
    <row r="28" spans="1:40" ht="15" customHeight="1">
      <c r="A28" s="165" t="s">
        <v>146</v>
      </c>
      <c r="B28" s="10"/>
      <c r="C28" s="10"/>
      <c r="D28" s="10"/>
      <c r="E28" s="12"/>
      <c r="F28" s="12"/>
      <c r="G28" s="12">
        <v>4</v>
      </c>
      <c r="H28" s="12">
        <v>2</v>
      </c>
      <c r="I28" s="12">
        <v>3</v>
      </c>
      <c r="J28" s="12"/>
      <c r="K28" s="12">
        <v>1</v>
      </c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0">
        <f t="shared" si="0"/>
        <v>78</v>
      </c>
      <c r="AG28" s="15"/>
      <c r="AH28" s="15">
        <f t="shared" si="1"/>
        <v>78</v>
      </c>
      <c r="AI28" s="205"/>
      <c r="AJ28" s="114"/>
      <c r="AK28" s="14">
        <f t="shared" si="2"/>
        <v>10</v>
      </c>
      <c r="AL28" s="1"/>
      <c r="AM28" s="1"/>
      <c r="AN28" s="1"/>
    </row>
    <row r="29" spans="1:40" ht="15" customHeight="1">
      <c r="A29" s="165" t="s">
        <v>147</v>
      </c>
      <c r="B29" s="10"/>
      <c r="C29" s="10"/>
      <c r="D29" s="10"/>
      <c r="E29" s="12"/>
      <c r="F29" s="12"/>
      <c r="G29" s="12"/>
      <c r="H29" s="12">
        <v>1</v>
      </c>
      <c r="I29" s="12"/>
      <c r="J29" s="12"/>
      <c r="K29" s="12"/>
      <c r="L29" s="12"/>
      <c r="M29" s="12"/>
      <c r="N29" s="12"/>
      <c r="O29" s="12"/>
      <c r="P29" s="12">
        <v>9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0">
        <f t="shared" si="0"/>
        <v>8</v>
      </c>
      <c r="AG29" s="15"/>
      <c r="AH29" s="15">
        <f t="shared" si="1"/>
        <v>8</v>
      </c>
      <c r="AI29" s="205"/>
      <c r="AJ29" s="114"/>
      <c r="AK29" s="14">
        <f t="shared" si="2"/>
        <v>10</v>
      </c>
      <c r="AL29" s="1"/>
      <c r="AM29" s="1"/>
      <c r="AN29" s="1"/>
    </row>
    <row r="30" spans="1:40" ht="15" customHeight="1">
      <c r="A30" s="165" t="s">
        <v>148</v>
      </c>
      <c r="B30" s="10"/>
      <c r="C30" s="10"/>
      <c r="D30" s="10"/>
      <c r="E30" s="12"/>
      <c r="F30" s="12">
        <v>4</v>
      </c>
      <c r="G30" s="12">
        <v>5</v>
      </c>
      <c r="H30" s="12">
        <v>1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0">
        <f t="shared" si="0"/>
        <v>93</v>
      </c>
      <c r="AG30" s="15"/>
      <c r="AH30" s="15">
        <f t="shared" si="1"/>
        <v>93</v>
      </c>
      <c r="AI30" s="205" t="s">
        <v>216</v>
      </c>
      <c r="AJ30" s="114"/>
      <c r="AK30" s="14">
        <f t="shared" si="2"/>
        <v>10</v>
      </c>
      <c r="AL30" s="1"/>
      <c r="AM30" s="1"/>
      <c r="AN30" s="1"/>
    </row>
    <row r="31" spans="1:40" ht="15" customHeight="1">
      <c r="A31" s="165" t="s">
        <v>149</v>
      </c>
      <c r="B31" s="10"/>
      <c r="C31" s="10"/>
      <c r="D31" s="10"/>
      <c r="E31" s="12"/>
      <c r="F31" s="12">
        <v>5</v>
      </c>
      <c r="G31" s="12">
        <v>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0">
        <f t="shared" si="0"/>
        <v>95</v>
      </c>
      <c r="AG31" s="15"/>
      <c r="AH31" s="15">
        <f t="shared" si="1"/>
        <v>95</v>
      </c>
      <c r="AI31" s="205" t="s">
        <v>216</v>
      </c>
      <c r="AJ31" s="114"/>
      <c r="AK31" s="14">
        <f t="shared" si="2"/>
        <v>10</v>
      </c>
      <c r="AL31" s="1"/>
      <c r="AM31" s="1"/>
      <c r="AN31" s="1"/>
    </row>
    <row r="32" spans="1:40" ht="15" customHeight="1">
      <c r="A32" s="165" t="s">
        <v>67</v>
      </c>
      <c r="B32" s="10"/>
      <c r="C32" s="10"/>
      <c r="D32" s="10"/>
      <c r="E32" s="12"/>
      <c r="F32" s="12"/>
      <c r="G32" s="12"/>
      <c r="H32" s="12"/>
      <c r="I32" s="12"/>
      <c r="J32" s="12">
        <v>2</v>
      </c>
      <c r="K32" s="12">
        <v>1</v>
      </c>
      <c r="L32" s="12"/>
      <c r="M32" s="12"/>
      <c r="N32" s="12"/>
      <c r="O32" s="12"/>
      <c r="P32" s="12">
        <v>7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0">
        <f t="shared" si="0"/>
        <v>17</v>
      </c>
      <c r="AG32" s="15"/>
      <c r="AH32" s="15">
        <f t="shared" si="1"/>
        <v>17</v>
      </c>
      <c r="AI32" s="205"/>
      <c r="AJ32" s="114"/>
      <c r="AK32" s="14">
        <f t="shared" si="2"/>
        <v>10</v>
      </c>
      <c r="AL32" s="1"/>
      <c r="AM32" s="1"/>
      <c r="AN32" s="1"/>
    </row>
    <row r="33" spans="1:40" ht="15" customHeight="1">
      <c r="A33" s="165" t="s">
        <v>68</v>
      </c>
      <c r="B33" s="10"/>
      <c r="C33" s="10"/>
      <c r="D33" s="10"/>
      <c r="E33" s="12"/>
      <c r="F33" s="12">
        <v>1</v>
      </c>
      <c r="G33" s="12">
        <v>2</v>
      </c>
      <c r="H33" s="12">
        <v>5</v>
      </c>
      <c r="I33" s="12">
        <v>2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0">
        <f t="shared" si="0"/>
        <v>82</v>
      </c>
      <c r="AG33" s="15"/>
      <c r="AH33" s="15">
        <f t="shared" si="1"/>
        <v>82</v>
      </c>
      <c r="AI33" s="205"/>
      <c r="AJ33" s="114"/>
      <c r="AK33" s="14">
        <f t="shared" si="2"/>
        <v>10</v>
      </c>
      <c r="AL33" s="1"/>
      <c r="AM33" s="1"/>
      <c r="AN33" s="1"/>
    </row>
    <row r="34" spans="1:40" ht="15" customHeight="1">
      <c r="A34" s="165" t="s">
        <v>69</v>
      </c>
      <c r="B34" s="10"/>
      <c r="C34" s="10"/>
      <c r="D34" s="10"/>
      <c r="E34" s="12"/>
      <c r="F34" s="12">
        <v>5</v>
      </c>
      <c r="G34" s="12">
        <v>3</v>
      </c>
      <c r="H34" s="12">
        <v>2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0">
        <f t="shared" si="0"/>
        <v>93</v>
      </c>
      <c r="AG34" s="15"/>
      <c r="AH34" s="15">
        <f t="shared" si="1"/>
        <v>93</v>
      </c>
      <c r="AI34" s="205" t="s">
        <v>216</v>
      </c>
      <c r="AJ34" s="114"/>
      <c r="AK34" s="14">
        <f t="shared" si="2"/>
        <v>10</v>
      </c>
      <c r="AL34" s="1"/>
      <c r="AM34" s="1"/>
      <c r="AN34" s="1"/>
    </row>
    <row r="35" spans="1:40" ht="15" customHeight="1">
      <c r="A35" s="165" t="s">
        <v>70</v>
      </c>
      <c r="B35" s="10"/>
      <c r="C35" s="10"/>
      <c r="D35" s="10"/>
      <c r="E35" s="12"/>
      <c r="F35" s="12"/>
      <c r="G35" s="12">
        <v>2</v>
      </c>
      <c r="H35" s="12">
        <v>4</v>
      </c>
      <c r="I35" s="12">
        <v>3</v>
      </c>
      <c r="J35" s="12">
        <v>1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0">
        <f t="shared" si="0"/>
        <v>77</v>
      </c>
      <c r="AG35" s="15"/>
      <c r="AH35" s="15">
        <f t="shared" si="1"/>
        <v>77</v>
      </c>
      <c r="AI35" s="205"/>
      <c r="AJ35" s="114"/>
      <c r="AK35" s="14">
        <f t="shared" si="2"/>
        <v>10</v>
      </c>
      <c r="AL35" s="1"/>
      <c r="AM35" s="1"/>
      <c r="AN35" s="1"/>
    </row>
    <row r="36" spans="1:40" ht="15" customHeight="1">
      <c r="A36" s="165" t="s">
        <v>71</v>
      </c>
      <c r="B36" s="10"/>
      <c r="C36" s="10"/>
      <c r="D36" s="10"/>
      <c r="E36" s="12"/>
      <c r="F36" s="12"/>
      <c r="G36" s="12">
        <v>2</v>
      </c>
      <c r="H36" s="12">
        <v>4</v>
      </c>
      <c r="I36" s="12">
        <v>4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0">
        <f t="shared" si="0"/>
        <v>78</v>
      </c>
      <c r="AG36" s="15"/>
      <c r="AH36" s="15">
        <f t="shared" si="1"/>
        <v>78</v>
      </c>
      <c r="AI36" s="205"/>
      <c r="AJ36" s="114"/>
      <c r="AK36" s="14">
        <f t="shared" si="2"/>
        <v>10</v>
      </c>
      <c r="AL36" s="1"/>
      <c r="AM36" s="1"/>
      <c r="AN36" s="1"/>
    </row>
    <row r="37" spans="1:40" ht="15" customHeight="1">
      <c r="A37" s="165" t="s">
        <v>72</v>
      </c>
      <c r="B37" s="10"/>
      <c r="C37" s="10"/>
      <c r="D37" s="10"/>
      <c r="E37" s="12"/>
      <c r="F37" s="12">
        <v>1</v>
      </c>
      <c r="G37" s="12">
        <v>4</v>
      </c>
      <c r="H37" s="12">
        <v>1</v>
      </c>
      <c r="I37" s="12">
        <v>2</v>
      </c>
      <c r="J37" s="12">
        <v>1</v>
      </c>
      <c r="K37" s="12">
        <v>1</v>
      </c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0">
        <f t="shared" si="0"/>
        <v>79</v>
      </c>
      <c r="AG37" s="15"/>
      <c r="AH37" s="15">
        <f t="shared" si="1"/>
        <v>79</v>
      </c>
      <c r="AI37" s="205"/>
      <c r="AJ37" s="114"/>
      <c r="AK37" s="14">
        <f t="shared" si="2"/>
        <v>10</v>
      </c>
      <c r="AL37" s="1"/>
      <c r="AM37" s="1"/>
      <c r="AN37" s="1"/>
    </row>
    <row r="38" spans="1:40" ht="15" customHeight="1">
      <c r="A38" s="165" t="s">
        <v>73</v>
      </c>
      <c r="B38" s="10"/>
      <c r="C38" s="10"/>
      <c r="D38" s="10"/>
      <c r="E38" s="12"/>
      <c r="F38" s="12"/>
      <c r="G38" s="12">
        <v>4</v>
      </c>
      <c r="H38" s="12">
        <v>2</v>
      </c>
      <c r="I38" s="12">
        <v>3</v>
      </c>
      <c r="J38" s="12"/>
      <c r="K38" s="12"/>
      <c r="L38" s="12"/>
      <c r="M38" s="12"/>
      <c r="N38" s="12"/>
      <c r="O38" s="12"/>
      <c r="P38" s="12">
        <v>1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0">
        <f t="shared" si="0"/>
        <v>73</v>
      </c>
      <c r="AG38" s="15"/>
      <c r="AH38" s="15">
        <f t="shared" si="1"/>
        <v>73</v>
      </c>
      <c r="AI38" s="205"/>
      <c r="AJ38" s="114"/>
      <c r="AK38" s="14">
        <f t="shared" si="2"/>
        <v>10</v>
      </c>
      <c r="AL38" s="1"/>
      <c r="AM38" s="1"/>
      <c r="AN38" s="1"/>
    </row>
    <row r="39" spans="1:40" ht="15" customHeight="1">
      <c r="A39" s="165" t="s">
        <v>74</v>
      </c>
      <c r="B39" s="10"/>
      <c r="C39" s="10"/>
      <c r="D39" s="10"/>
      <c r="E39" s="12"/>
      <c r="F39" s="12"/>
      <c r="G39" s="12"/>
      <c r="H39" s="12">
        <v>1</v>
      </c>
      <c r="I39" s="12"/>
      <c r="J39" s="12">
        <v>1</v>
      </c>
      <c r="K39" s="12">
        <v>1</v>
      </c>
      <c r="L39" s="12"/>
      <c r="M39" s="12"/>
      <c r="N39" s="12"/>
      <c r="O39" s="12"/>
      <c r="P39" s="12">
        <v>7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0">
        <f t="shared" si="0"/>
        <v>19</v>
      </c>
      <c r="AG39" s="15"/>
      <c r="AH39" s="15">
        <f t="shared" si="1"/>
        <v>19</v>
      </c>
      <c r="AI39" s="205"/>
      <c r="AJ39" s="114"/>
      <c r="AK39" s="14">
        <f t="shared" si="2"/>
        <v>10</v>
      </c>
      <c r="AL39" s="1"/>
      <c r="AM39" s="1"/>
      <c r="AN39" s="1"/>
    </row>
    <row r="40" spans="1:40" ht="15" customHeight="1">
      <c r="A40" s="165" t="s">
        <v>75</v>
      </c>
      <c r="B40" s="10"/>
      <c r="C40" s="10"/>
      <c r="D40" s="10"/>
      <c r="E40" s="12"/>
      <c r="F40" s="12">
        <v>3</v>
      </c>
      <c r="G40" s="12">
        <v>7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0">
        <f t="shared" si="0"/>
        <v>93</v>
      </c>
      <c r="AG40" s="15"/>
      <c r="AH40" s="15">
        <f t="shared" si="1"/>
        <v>93</v>
      </c>
      <c r="AI40" s="205" t="s">
        <v>216</v>
      </c>
      <c r="AJ40" s="114"/>
      <c r="AK40" s="14">
        <f t="shared" si="2"/>
        <v>10</v>
      </c>
      <c r="AL40" s="1"/>
      <c r="AM40" s="1"/>
      <c r="AN40" s="1"/>
    </row>
    <row r="41" spans="1:40" ht="15" customHeight="1">
      <c r="A41" s="165" t="s">
        <v>76</v>
      </c>
      <c r="B41" s="10"/>
      <c r="C41" s="10"/>
      <c r="D41" s="10"/>
      <c r="E41" s="12"/>
      <c r="F41" s="12">
        <v>2</v>
      </c>
      <c r="G41" s="12">
        <v>4</v>
      </c>
      <c r="H41" s="12">
        <v>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0">
        <f t="shared" si="0"/>
        <v>88</v>
      </c>
      <c r="AG41" s="15"/>
      <c r="AH41" s="15">
        <f t="shared" si="1"/>
        <v>88</v>
      </c>
      <c r="AI41" s="205" t="s">
        <v>215</v>
      </c>
      <c r="AJ41" s="114"/>
      <c r="AK41" s="14">
        <f t="shared" si="2"/>
        <v>10</v>
      </c>
      <c r="AL41" s="1"/>
      <c r="AM41" s="1"/>
      <c r="AN41" s="1"/>
    </row>
    <row r="42" spans="1:40" ht="15" customHeight="1">
      <c r="A42" s="165" t="s">
        <v>77</v>
      </c>
      <c r="B42" s="10"/>
      <c r="C42" s="10"/>
      <c r="D42" s="10"/>
      <c r="E42" s="12"/>
      <c r="F42" s="12"/>
      <c r="G42" s="12">
        <v>4</v>
      </c>
      <c r="H42" s="12">
        <v>3</v>
      </c>
      <c r="I42" s="12">
        <v>3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0">
        <f t="shared" si="0"/>
        <v>81</v>
      </c>
      <c r="AG42" s="15"/>
      <c r="AH42" s="15">
        <f t="shared" si="1"/>
        <v>81</v>
      </c>
      <c r="AI42" s="205"/>
      <c r="AJ42" s="114"/>
      <c r="AK42" s="14">
        <f t="shared" si="2"/>
        <v>10</v>
      </c>
      <c r="AL42" s="1"/>
      <c r="AM42" s="1"/>
      <c r="AN42" s="1"/>
    </row>
    <row r="43" spans="1:40" ht="15" customHeight="1">
      <c r="A43" s="165" t="s">
        <v>78</v>
      </c>
      <c r="B43" s="10"/>
      <c r="C43" s="10"/>
      <c r="D43" s="10"/>
      <c r="E43" s="12"/>
      <c r="F43" s="12">
        <v>3</v>
      </c>
      <c r="G43" s="12">
        <v>4</v>
      </c>
      <c r="H43" s="12">
        <v>3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0">
        <f t="shared" si="0"/>
        <v>90</v>
      </c>
      <c r="AG43" s="15"/>
      <c r="AH43" s="15">
        <f t="shared" si="1"/>
        <v>90</v>
      </c>
      <c r="AI43" s="205" t="s">
        <v>214</v>
      </c>
      <c r="AJ43" s="114"/>
      <c r="AK43" s="14">
        <f t="shared" si="2"/>
        <v>10</v>
      </c>
      <c r="AL43" s="1"/>
      <c r="AM43" s="1"/>
      <c r="AN43" s="1"/>
    </row>
    <row r="44" spans="1:40" ht="15" customHeight="1">
      <c r="A44" s="165" t="s">
        <v>79</v>
      </c>
      <c r="B44" s="10"/>
      <c r="C44" s="10"/>
      <c r="D44" s="10"/>
      <c r="E44" s="12"/>
      <c r="F44" s="12"/>
      <c r="G44" s="12">
        <v>3</v>
      </c>
      <c r="H44" s="12">
        <v>4</v>
      </c>
      <c r="I44" s="12"/>
      <c r="J44" s="12"/>
      <c r="K44" s="12"/>
      <c r="L44" s="12"/>
      <c r="M44" s="12"/>
      <c r="N44" s="12"/>
      <c r="O44" s="12"/>
      <c r="P44" s="12">
        <v>3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0">
        <f t="shared" si="0"/>
        <v>59</v>
      </c>
      <c r="AG44" s="15"/>
      <c r="AH44" s="15">
        <f t="shared" si="1"/>
        <v>59</v>
      </c>
      <c r="AI44" s="205"/>
      <c r="AJ44" s="114"/>
      <c r="AK44" s="14">
        <f t="shared" si="2"/>
        <v>10</v>
      </c>
      <c r="AL44" s="1"/>
      <c r="AM44" s="1"/>
      <c r="AN44" s="1"/>
    </row>
    <row r="45" spans="1:40" ht="15" customHeight="1">
      <c r="A45" s="165" t="s">
        <v>150</v>
      </c>
      <c r="B45" s="10"/>
      <c r="C45" s="10"/>
      <c r="D45" s="10"/>
      <c r="E45" s="12"/>
      <c r="F45" s="12">
        <v>7</v>
      </c>
      <c r="G45" s="12">
        <v>3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0">
        <f t="shared" si="0"/>
        <v>97</v>
      </c>
      <c r="AG45" s="15"/>
      <c r="AH45" s="15">
        <f t="shared" si="1"/>
        <v>97</v>
      </c>
      <c r="AI45" s="205" t="s">
        <v>217</v>
      </c>
      <c r="AJ45" s="114"/>
      <c r="AK45" s="14">
        <f t="shared" si="2"/>
        <v>10</v>
      </c>
      <c r="AL45" s="1"/>
      <c r="AM45" s="1"/>
      <c r="AN45" s="1"/>
    </row>
    <row r="46" spans="1:40" ht="15" customHeight="1">
      <c r="A46" s="165"/>
      <c r="B46" s="10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0">
        <f t="shared" si="0"/>
        <v>0</v>
      </c>
      <c r="AG46" s="15"/>
      <c r="AH46" s="15">
        <f t="shared" si="1"/>
        <v>0</v>
      </c>
      <c r="AI46" s="205"/>
      <c r="AJ46" s="114"/>
      <c r="AK46" s="14">
        <f t="shared" si="2"/>
        <v>0</v>
      </c>
      <c r="AL46" s="1"/>
      <c r="AM46" s="1"/>
      <c r="AN46" s="1"/>
    </row>
    <row r="47" spans="1:40" ht="15" customHeight="1">
      <c r="A47" s="165"/>
      <c r="B47" s="10"/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0">
        <f t="shared" si="0"/>
        <v>0</v>
      </c>
      <c r="AG47" s="15"/>
      <c r="AH47" s="15">
        <f t="shared" si="1"/>
        <v>0</v>
      </c>
      <c r="AI47" s="205"/>
      <c r="AJ47" s="114"/>
      <c r="AK47" s="14">
        <f t="shared" si="2"/>
        <v>0</v>
      </c>
      <c r="AL47" s="1"/>
      <c r="AM47" s="1"/>
      <c r="AN47" s="1"/>
    </row>
    <row r="48" spans="1:40" ht="15" customHeight="1">
      <c r="A48" s="165"/>
      <c r="B48" s="10"/>
      <c r="C48" s="10"/>
      <c r="D48" s="10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0">
        <f t="shared" si="0"/>
        <v>0</v>
      </c>
      <c r="AG48" s="15"/>
      <c r="AH48" s="15">
        <f t="shared" si="1"/>
        <v>0</v>
      </c>
      <c r="AI48" s="205"/>
      <c r="AJ48" s="114"/>
      <c r="AK48" s="14">
        <f t="shared" si="2"/>
        <v>0</v>
      </c>
      <c r="AL48" s="1"/>
      <c r="AM48" s="1"/>
      <c r="AN48" s="1"/>
    </row>
    <row r="49" spans="1:40" ht="15" customHeight="1">
      <c r="A49" s="165" t="s">
        <v>80</v>
      </c>
      <c r="B49" s="10"/>
      <c r="C49" s="10"/>
      <c r="D49" s="10"/>
      <c r="E49" s="12"/>
      <c r="F49" s="12"/>
      <c r="G49" s="12"/>
      <c r="H49" s="12"/>
      <c r="I49" s="12">
        <v>1</v>
      </c>
      <c r="J49" s="12">
        <v>1</v>
      </c>
      <c r="K49" s="12"/>
      <c r="L49" s="12"/>
      <c r="M49" s="12"/>
      <c r="N49" s="12"/>
      <c r="O49" s="12"/>
      <c r="P49" s="12">
        <v>8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0">
        <f t="shared" si="0"/>
        <v>13</v>
      </c>
      <c r="AG49" s="15"/>
      <c r="AH49" s="15">
        <f t="shared" si="1"/>
        <v>13</v>
      </c>
      <c r="AI49" s="205"/>
      <c r="AJ49" s="114"/>
      <c r="AK49" s="14">
        <f t="shared" si="2"/>
        <v>10</v>
      </c>
      <c r="AL49" s="1"/>
      <c r="AM49" s="1"/>
      <c r="AN49" s="1"/>
    </row>
    <row r="50" spans="1:40" ht="15" customHeight="1">
      <c r="A50" s="164" t="s">
        <v>81</v>
      </c>
      <c r="B50" s="10"/>
      <c r="C50" s="10"/>
      <c r="D50" s="10"/>
      <c r="E50" s="12"/>
      <c r="F50" s="12">
        <v>1</v>
      </c>
      <c r="G50" s="12">
        <v>6</v>
      </c>
      <c r="H50" s="12">
        <v>3</v>
      </c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0">
        <f t="shared" si="0"/>
        <v>88</v>
      </c>
      <c r="AG50" s="15"/>
      <c r="AH50" s="15">
        <f t="shared" si="1"/>
        <v>88</v>
      </c>
      <c r="AI50" s="205" t="s">
        <v>215</v>
      </c>
      <c r="AJ50" s="114"/>
      <c r="AK50" s="14">
        <f t="shared" si="2"/>
        <v>10</v>
      </c>
      <c r="AL50" s="1"/>
      <c r="AM50" s="1"/>
      <c r="AN50" s="1"/>
    </row>
    <row r="51" spans="1:40" ht="15" customHeight="1">
      <c r="A51" s="164" t="s">
        <v>117</v>
      </c>
      <c r="B51" s="10"/>
      <c r="C51" s="10"/>
      <c r="D51" s="10"/>
      <c r="E51" s="12"/>
      <c r="F51" s="12">
        <v>1</v>
      </c>
      <c r="G51" s="12">
        <v>2</v>
      </c>
      <c r="H51" s="12">
        <v>4</v>
      </c>
      <c r="I51" s="12">
        <v>1</v>
      </c>
      <c r="J51" s="12"/>
      <c r="K51" s="12"/>
      <c r="L51" s="12"/>
      <c r="M51" s="12"/>
      <c r="N51" s="12"/>
      <c r="O51" s="12"/>
      <c r="P51" s="12">
        <v>2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0">
        <f t="shared" si="0"/>
        <v>67</v>
      </c>
      <c r="AG51" s="15"/>
      <c r="AH51" s="15">
        <f t="shared" si="1"/>
        <v>67</v>
      </c>
      <c r="AI51" s="205"/>
      <c r="AJ51" s="114"/>
      <c r="AK51" s="14">
        <f t="shared" si="2"/>
        <v>10</v>
      </c>
      <c r="AL51" s="1"/>
      <c r="AM51" s="1"/>
      <c r="AN51" s="1"/>
    </row>
    <row r="52" spans="1:40" ht="15" customHeight="1">
      <c r="A52" s="164" t="s">
        <v>82</v>
      </c>
      <c r="B52" s="10"/>
      <c r="C52" s="10"/>
      <c r="D52" s="10"/>
      <c r="E52" s="12"/>
      <c r="F52" s="12">
        <v>2</v>
      </c>
      <c r="G52" s="12">
        <v>3</v>
      </c>
      <c r="H52" s="12">
        <v>2</v>
      </c>
      <c r="I52" s="12">
        <v>2</v>
      </c>
      <c r="J52" s="12"/>
      <c r="K52" s="12"/>
      <c r="L52" s="12"/>
      <c r="M52" s="12"/>
      <c r="N52" s="12"/>
      <c r="O52" s="12"/>
      <c r="P52" s="12">
        <v>1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0">
        <f t="shared" si="0"/>
        <v>77</v>
      </c>
      <c r="AG52" s="15"/>
      <c r="AH52" s="15">
        <f t="shared" si="1"/>
        <v>77</v>
      </c>
      <c r="AI52" s="205"/>
      <c r="AJ52" s="114"/>
      <c r="AK52" s="14">
        <f t="shared" si="2"/>
        <v>10</v>
      </c>
      <c r="AL52" s="1"/>
      <c r="AM52" s="1"/>
      <c r="AN52" s="1"/>
    </row>
    <row r="53" spans="1:40" ht="15" customHeight="1">
      <c r="A53" s="164" t="s">
        <v>179</v>
      </c>
      <c r="B53" s="10"/>
      <c r="C53" s="10"/>
      <c r="D53" s="10"/>
      <c r="E53" s="12"/>
      <c r="F53" s="12">
        <v>3</v>
      </c>
      <c r="G53" s="12">
        <v>7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0">
        <f t="shared" si="0"/>
        <v>93</v>
      </c>
      <c r="AG53" s="15"/>
      <c r="AH53" s="15">
        <f t="shared" si="1"/>
        <v>93</v>
      </c>
      <c r="AI53" s="205" t="s">
        <v>216</v>
      </c>
      <c r="AJ53" s="114"/>
      <c r="AK53" s="14">
        <f t="shared" si="2"/>
        <v>10</v>
      </c>
      <c r="AL53" s="1"/>
      <c r="AM53" s="1"/>
      <c r="AN53" s="1"/>
    </row>
    <row r="54" spans="1:40" ht="14.25">
      <c r="A54" s="164" t="s">
        <v>83</v>
      </c>
      <c r="B54" s="10"/>
      <c r="C54" s="10"/>
      <c r="D54" s="10"/>
      <c r="E54" s="12"/>
      <c r="F54" s="12">
        <v>5</v>
      </c>
      <c r="G54" s="12">
        <v>1</v>
      </c>
      <c r="H54" s="12">
        <v>2</v>
      </c>
      <c r="I54" s="12"/>
      <c r="J54" s="12"/>
      <c r="K54" s="12"/>
      <c r="L54" s="12"/>
      <c r="M54" s="12"/>
      <c r="N54" s="12"/>
      <c r="O54" s="12"/>
      <c r="P54" s="12">
        <v>2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0">
        <f t="shared" si="0"/>
        <v>75</v>
      </c>
      <c r="AG54" s="15"/>
      <c r="AH54" s="15">
        <f t="shared" si="1"/>
        <v>75</v>
      </c>
      <c r="AI54" s="205"/>
      <c r="AJ54" s="114"/>
      <c r="AK54" s="14">
        <f t="shared" si="2"/>
        <v>10</v>
      </c>
      <c r="AL54" s="1"/>
      <c r="AM54" s="1"/>
      <c r="AN54" s="1"/>
    </row>
    <row r="55" spans="1:40" ht="14.25">
      <c r="A55" s="164" t="s">
        <v>84</v>
      </c>
      <c r="B55" s="10"/>
      <c r="C55" s="10"/>
      <c r="D55" s="10"/>
      <c r="E55" s="12"/>
      <c r="F55" s="12"/>
      <c r="G55" s="12">
        <v>3</v>
      </c>
      <c r="H55" s="12">
        <v>1</v>
      </c>
      <c r="I55" s="12">
        <v>4</v>
      </c>
      <c r="J55" s="12">
        <v>2</v>
      </c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0">
        <f t="shared" si="0"/>
        <v>75</v>
      </c>
      <c r="AG55" s="15"/>
      <c r="AH55" s="15">
        <f t="shared" si="1"/>
        <v>75</v>
      </c>
      <c r="AI55" s="205"/>
      <c r="AJ55" s="114"/>
      <c r="AK55" s="14">
        <f t="shared" si="2"/>
        <v>10</v>
      </c>
      <c r="AL55" s="1"/>
      <c r="AM55" s="1"/>
      <c r="AN55" s="1"/>
    </row>
    <row r="56" spans="1:40" ht="14.25">
      <c r="A56" s="164" t="s">
        <v>85</v>
      </c>
      <c r="B56" s="10"/>
      <c r="C56" s="10"/>
      <c r="D56" s="10"/>
      <c r="E56" s="12"/>
      <c r="F56" s="12">
        <v>3</v>
      </c>
      <c r="G56" s="12">
        <v>4</v>
      </c>
      <c r="H56" s="12">
        <v>3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0">
        <f t="shared" si="0"/>
        <v>90</v>
      </c>
      <c r="AG56" s="15"/>
      <c r="AH56" s="15">
        <f t="shared" si="1"/>
        <v>90</v>
      </c>
      <c r="AI56" s="205" t="s">
        <v>214</v>
      </c>
      <c r="AJ56" s="114"/>
      <c r="AK56" s="14">
        <f t="shared" si="2"/>
        <v>10</v>
      </c>
      <c r="AL56" s="1"/>
      <c r="AM56" s="1"/>
      <c r="AN56" s="1"/>
    </row>
    <row r="57" spans="1:40" ht="14.25">
      <c r="A57" s="164" t="s">
        <v>86</v>
      </c>
      <c r="B57" s="10"/>
      <c r="C57" s="10"/>
      <c r="D57" s="10"/>
      <c r="E57" s="12"/>
      <c r="F57" s="12"/>
      <c r="G57" s="12"/>
      <c r="H57" s="12"/>
      <c r="I57" s="12">
        <v>1</v>
      </c>
      <c r="J57" s="12">
        <v>1</v>
      </c>
      <c r="K57" s="12">
        <v>1</v>
      </c>
      <c r="L57" s="12"/>
      <c r="M57" s="12"/>
      <c r="N57" s="12"/>
      <c r="O57" s="12"/>
      <c r="P57" s="12">
        <v>7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0">
        <f t="shared" si="0"/>
        <v>18</v>
      </c>
      <c r="AG57" s="15"/>
      <c r="AH57" s="15">
        <f t="shared" si="1"/>
        <v>18</v>
      </c>
      <c r="AI57" s="205"/>
      <c r="AJ57" s="114"/>
      <c r="AK57" s="14">
        <f t="shared" si="2"/>
        <v>10</v>
      </c>
      <c r="AL57" s="1"/>
      <c r="AM57" s="1"/>
      <c r="AN57" s="1"/>
    </row>
    <row r="58" spans="1:40" ht="14.25">
      <c r="A58" s="164" t="s">
        <v>87</v>
      </c>
      <c r="B58" s="10"/>
      <c r="C58" s="10"/>
      <c r="D58" s="10"/>
      <c r="E58" s="12"/>
      <c r="F58" s="12"/>
      <c r="G58" s="12">
        <v>1</v>
      </c>
      <c r="H58" s="12"/>
      <c r="I58" s="12">
        <v>2</v>
      </c>
      <c r="J58" s="12">
        <v>5</v>
      </c>
      <c r="K58" s="12"/>
      <c r="L58" s="12"/>
      <c r="M58" s="12"/>
      <c r="N58" s="12"/>
      <c r="O58" s="12"/>
      <c r="P58" s="12">
        <v>2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0">
        <f t="shared" si="0"/>
        <v>53</v>
      </c>
      <c r="AG58" s="15"/>
      <c r="AH58" s="15">
        <f t="shared" si="1"/>
        <v>53</v>
      </c>
      <c r="AI58" s="205"/>
      <c r="AJ58" s="114"/>
      <c r="AK58" s="14">
        <f t="shared" si="2"/>
        <v>10</v>
      </c>
      <c r="AL58" s="1"/>
      <c r="AM58" s="1"/>
      <c r="AN58" s="1"/>
    </row>
    <row r="59" spans="1:40" ht="14.25">
      <c r="A59" s="164" t="s">
        <v>118</v>
      </c>
      <c r="B59" s="10"/>
      <c r="C59" s="10"/>
      <c r="D59" s="10"/>
      <c r="E59" s="12"/>
      <c r="F59" s="12">
        <v>1</v>
      </c>
      <c r="G59" s="12">
        <v>6</v>
      </c>
      <c r="H59" s="12">
        <v>3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0">
        <f t="shared" si="0"/>
        <v>88</v>
      </c>
      <c r="AG59" s="15"/>
      <c r="AH59" s="15">
        <f t="shared" si="1"/>
        <v>88</v>
      </c>
      <c r="AI59" s="205" t="s">
        <v>215</v>
      </c>
      <c r="AJ59" s="114"/>
      <c r="AK59" s="14">
        <f t="shared" si="2"/>
        <v>10</v>
      </c>
      <c r="AL59" s="1"/>
      <c r="AM59" s="1"/>
      <c r="AN59" s="1"/>
    </row>
    <row r="60" spans="1:40" ht="14.25">
      <c r="A60" s="164" t="s">
        <v>88</v>
      </c>
      <c r="B60" s="10"/>
      <c r="C60" s="10"/>
      <c r="D60" s="10"/>
      <c r="E60" s="12"/>
      <c r="F60" s="12">
        <v>6</v>
      </c>
      <c r="G60" s="12">
        <v>3</v>
      </c>
      <c r="H60" s="12">
        <v>1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0">
        <f t="shared" si="0"/>
        <v>95</v>
      </c>
      <c r="AG60" s="15"/>
      <c r="AH60" s="15">
        <f t="shared" si="1"/>
        <v>95</v>
      </c>
      <c r="AI60" s="205" t="s">
        <v>216</v>
      </c>
      <c r="AJ60" s="114"/>
      <c r="AK60" s="14">
        <f t="shared" si="2"/>
        <v>10</v>
      </c>
      <c r="AL60" s="1"/>
      <c r="AM60" s="1"/>
      <c r="AN60" s="1"/>
    </row>
    <row r="61" spans="1:40" ht="14.25">
      <c r="A61" s="164" t="s">
        <v>89</v>
      </c>
      <c r="B61" s="10"/>
      <c r="C61" s="10"/>
      <c r="D61" s="10"/>
      <c r="E61" s="12"/>
      <c r="F61" s="12">
        <v>1</v>
      </c>
      <c r="G61" s="12"/>
      <c r="H61" s="12">
        <v>5</v>
      </c>
      <c r="I61" s="12">
        <v>3</v>
      </c>
      <c r="J61" s="12"/>
      <c r="K61" s="12"/>
      <c r="L61" s="12"/>
      <c r="M61" s="12"/>
      <c r="N61" s="12"/>
      <c r="O61" s="12"/>
      <c r="P61" s="12">
        <v>1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0">
        <f t="shared" si="0"/>
        <v>71</v>
      </c>
      <c r="AG61" s="15"/>
      <c r="AH61" s="15">
        <f t="shared" si="1"/>
        <v>71</v>
      </c>
      <c r="AI61" s="205"/>
      <c r="AJ61" s="114"/>
      <c r="AK61" s="14">
        <f t="shared" si="2"/>
        <v>10</v>
      </c>
      <c r="AL61" s="1"/>
      <c r="AM61" s="1"/>
      <c r="AN61" s="1"/>
    </row>
    <row r="62" spans="1:40" ht="14.25">
      <c r="A62" s="164" t="s">
        <v>90</v>
      </c>
      <c r="B62" s="10"/>
      <c r="C62" s="10"/>
      <c r="D62" s="10"/>
      <c r="E62" s="12"/>
      <c r="F62" s="12">
        <v>4</v>
      </c>
      <c r="G62" s="12">
        <v>6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0">
        <f t="shared" si="0"/>
        <v>94</v>
      </c>
      <c r="AG62" s="15"/>
      <c r="AH62" s="15">
        <f t="shared" si="1"/>
        <v>94</v>
      </c>
      <c r="AI62" s="205" t="s">
        <v>216</v>
      </c>
      <c r="AJ62" s="114"/>
      <c r="AK62" s="14">
        <f t="shared" si="2"/>
        <v>10</v>
      </c>
      <c r="AL62" s="1"/>
      <c r="AM62" s="1"/>
      <c r="AN62" s="1"/>
    </row>
    <row r="63" spans="1:40" ht="14.25">
      <c r="A63" s="164" t="s">
        <v>91</v>
      </c>
      <c r="B63" s="10"/>
      <c r="C63" s="10"/>
      <c r="D63" s="10"/>
      <c r="E63" s="12"/>
      <c r="F63" s="12">
        <v>3</v>
      </c>
      <c r="G63" s="12">
        <v>6</v>
      </c>
      <c r="H63" s="12">
        <v>1</v>
      </c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0">
        <f t="shared" si="0"/>
        <v>92</v>
      </c>
      <c r="AG63" s="15"/>
      <c r="AH63" s="15">
        <f t="shared" si="1"/>
        <v>92</v>
      </c>
      <c r="AI63" s="205" t="s">
        <v>214</v>
      </c>
      <c r="AJ63" s="114"/>
      <c r="AK63" s="14">
        <f t="shared" si="2"/>
        <v>10</v>
      </c>
      <c r="AL63" s="1"/>
      <c r="AM63" s="1"/>
      <c r="AN63" s="1"/>
    </row>
    <row r="64" spans="1:40" ht="14.25">
      <c r="A64" s="164" t="s">
        <v>92</v>
      </c>
      <c r="B64" s="10"/>
      <c r="C64" s="10"/>
      <c r="D64" s="10"/>
      <c r="E64" s="12"/>
      <c r="F64" s="12">
        <v>3</v>
      </c>
      <c r="G64" s="12">
        <v>2</v>
      </c>
      <c r="H64" s="12">
        <v>4</v>
      </c>
      <c r="I64" s="12">
        <v>1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0">
        <f t="shared" si="0"/>
        <v>87</v>
      </c>
      <c r="AG64" s="15"/>
      <c r="AH64" s="15">
        <f t="shared" si="1"/>
        <v>87</v>
      </c>
      <c r="AI64" s="205" t="s">
        <v>215</v>
      </c>
      <c r="AJ64" s="114"/>
      <c r="AK64" s="14">
        <f t="shared" si="2"/>
        <v>10</v>
      </c>
      <c r="AL64" s="1"/>
      <c r="AM64" s="1"/>
      <c r="AN64" s="1"/>
    </row>
    <row r="65" spans="1:40" ht="14.25">
      <c r="A65" s="164" t="s">
        <v>93</v>
      </c>
      <c r="B65" s="10"/>
      <c r="C65" s="10"/>
      <c r="D65" s="10"/>
      <c r="E65" s="12"/>
      <c r="F65" s="12"/>
      <c r="G65" s="12"/>
      <c r="H65" s="12">
        <v>3</v>
      </c>
      <c r="I65" s="12">
        <v>5</v>
      </c>
      <c r="J65" s="12">
        <v>1</v>
      </c>
      <c r="K65" s="12">
        <v>1</v>
      </c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0">
        <f t="shared" si="0"/>
        <v>70</v>
      </c>
      <c r="AG65" s="15"/>
      <c r="AH65" s="15">
        <f t="shared" si="1"/>
        <v>70</v>
      </c>
      <c r="AI65" s="205"/>
      <c r="AJ65" s="114"/>
      <c r="AK65" s="14">
        <f t="shared" si="2"/>
        <v>10</v>
      </c>
      <c r="AL65" s="1"/>
      <c r="AM65" s="1"/>
      <c r="AN65" s="1"/>
    </row>
    <row r="66" spans="1:40" ht="14.25">
      <c r="A66" s="164" t="s">
        <v>151</v>
      </c>
      <c r="B66" s="10"/>
      <c r="C66" s="10"/>
      <c r="D66" s="10"/>
      <c r="E66" s="12"/>
      <c r="F66" s="12">
        <v>1</v>
      </c>
      <c r="G66" s="12">
        <v>5</v>
      </c>
      <c r="H66" s="12">
        <v>2</v>
      </c>
      <c r="I66" s="12">
        <v>2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0">
        <f t="shared" si="0"/>
        <v>85</v>
      </c>
      <c r="AG66" s="15"/>
      <c r="AH66" s="15">
        <f t="shared" si="1"/>
        <v>85</v>
      </c>
      <c r="AI66" s="205" t="s">
        <v>215</v>
      </c>
      <c r="AJ66" s="114"/>
      <c r="AK66" s="14">
        <f t="shared" si="2"/>
        <v>10</v>
      </c>
      <c r="AL66" s="1"/>
      <c r="AM66" s="1"/>
      <c r="AN66" s="1"/>
    </row>
    <row r="67" spans="1:37" ht="14.25">
      <c r="A67" s="164" t="s">
        <v>94</v>
      </c>
      <c r="B67" s="10"/>
      <c r="C67" s="10"/>
      <c r="D67" s="10"/>
      <c r="E67" s="12"/>
      <c r="F67" s="12">
        <v>1</v>
      </c>
      <c r="G67" s="12">
        <v>2</v>
      </c>
      <c r="H67" s="12">
        <v>4</v>
      </c>
      <c r="I67" s="12">
        <v>3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0">
        <f aca="true" t="shared" si="3" ref="AF67:AF96">B67*$AO$14+C67*$AO$15+D67*$AO$16+E67*$AO$17+F67*10+G67*9+H67*8+I67*7+J67*6+K67*5+L67*4+M67*3+N67*2+O67+Q67*$AO$14+R67*$AO$15+S67*$AO$16+T67*$AO$17+U67*10+V67*9+W67*8+X67*7+Y67*6+Z67*5+AA67*4+AB67*3+AC67*2+AD67</f>
        <v>81</v>
      </c>
      <c r="AG67" s="15"/>
      <c r="AH67" s="15">
        <f t="shared" si="1"/>
        <v>81</v>
      </c>
      <c r="AI67" s="205"/>
      <c r="AJ67" s="114"/>
      <c r="AK67" s="14">
        <f t="shared" si="2"/>
        <v>10</v>
      </c>
    </row>
    <row r="68" spans="1:37" ht="14.25">
      <c r="A68" s="164" t="s">
        <v>95</v>
      </c>
      <c r="B68" s="10"/>
      <c r="C68" s="10"/>
      <c r="D68" s="10"/>
      <c r="E68" s="12"/>
      <c r="F68" s="12">
        <v>1</v>
      </c>
      <c r="G68" s="12">
        <v>7</v>
      </c>
      <c r="H68" s="12">
        <v>1</v>
      </c>
      <c r="I68" s="12">
        <v>1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0">
        <f t="shared" si="3"/>
        <v>88</v>
      </c>
      <c r="AG68" s="15"/>
      <c r="AH68" s="15">
        <f t="shared" si="1"/>
        <v>88</v>
      </c>
      <c r="AI68" s="205" t="s">
        <v>215</v>
      </c>
      <c r="AJ68" s="114"/>
      <c r="AK68" s="14">
        <f t="shared" si="2"/>
        <v>10</v>
      </c>
    </row>
    <row r="69" spans="1:37" ht="14.25">
      <c r="A69" s="164" t="s">
        <v>96</v>
      </c>
      <c r="B69" s="10"/>
      <c r="C69" s="10"/>
      <c r="D69" s="10"/>
      <c r="E69" s="12"/>
      <c r="F69" s="12">
        <v>1</v>
      </c>
      <c r="G69" s="12">
        <v>2</v>
      </c>
      <c r="H69" s="12">
        <v>2</v>
      </c>
      <c r="I69" s="12"/>
      <c r="J69" s="12">
        <v>2</v>
      </c>
      <c r="K69" s="12"/>
      <c r="L69" s="12"/>
      <c r="M69" s="12"/>
      <c r="N69" s="12"/>
      <c r="O69" s="12"/>
      <c r="P69" s="12">
        <v>3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0">
        <f t="shared" si="3"/>
        <v>56</v>
      </c>
      <c r="AG69" s="15"/>
      <c r="AH69" s="15">
        <f t="shared" si="1"/>
        <v>56</v>
      </c>
      <c r="AI69" s="205"/>
      <c r="AJ69" s="114"/>
      <c r="AK69" s="14">
        <f t="shared" si="2"/>
        <v>10</v>
      </c>
    </row>
    <row r="70" spans="1:37" ht="14.25">
      <c r="A70" s="164" t="s">
        <v>97</v>
      </c>
      <c r="B70" s="10"/>
      <c r="C70" s="10"/>
      <c r="D70" s="10"/>
      <c r="E70" s="12"/>
      <c r="F70" s="12">
        <v>1</v>
      </c>
      <c r="G70" s="12">
        <v>2</v>
      </c>
      <c r="H70" s="12">
        <v>4</v>
      </c>
      <c r="I70" s="12">
        <v>2</v>
      </c>
      <c r="J70" s="12"/>
      <c r="K70" s="12"/>
      <c r="L70" s="12"/>
      <c r="M70" s="12"/>
      <c r="N70" s="12"/>
      <c r="O70" s="12"/>
      <c r="P70" s="12">
        <v>1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0">
        <f t="shared" si="3"/>
        <v>74</v>
      </c>
      <c r="AG70" s="15"/>
      <c r="AH70" s="15">
        <f t="shared" si="1"/>
        <v>74</v>
      </c>
      <c r="AI70" s="205"/>
      <c r="AJ70" s="114"/>
      <c r="AK70" s="14">
        <f t="shared" si="2"/>
        <v>10</v>
      </c>
    </row>
    <row r="71" spans="1:37" ht="14.25">
      <c r="A71" s="164" t="s">
        <v>98</v>
      </c>
      <c r="B71" s="10"/>
      <c r="C71" s="10"/>
      <c r="D71" s="10"/>
      <c r="E71" s="12"/>
      <c r="F71" s="12"/>
      <c r="G71" s="12">
        <v>2</v>
      </c>
      <c r="H71" s="12">
        <v>4</v>
      </c>
      <c r="I71" s="12">
        <v>2</v>
      </c>
      <c r="J71" s="12">
        <v>1</v>
      </c>
      <c r="K71" s="12"/>
      <c r="L71" s="12"/>
      <c r="M71" s="12"/>
      <c r="N71" s="12"/>
      <c r="O71" s="12"/>
      <c r="P71" s="12">
        <v>1</v>
      </c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0">
        <f t="shared" si="3"/>
        <v>70</v>
      </c>
      <c r="AG71" s="15"/>
      <c r="AH71" s="15">
        <f t="shared" si="1"/>
        <v>70</v>
      </c>
      <c r="AI71" s="205"/>
      <c r="AJ71" s="114"/>
      <c r="AK71" s="14">
        <f t="shared" si="2"/>
        <v>10</v>
      </c>
    </row>
    <row r="72" spans="1:37" ht="14.25">
      <c r="A72" s="164" t="s">
        <v>152</v>
      </c>
      <c r="B72" s="10"/>
      <c r="C72" s="10"/>
      <c r="D72" s="10"/>
      <c r="E72" s="12"/>
      <c r="F72" s="12"/>
      <c r="G72" s="12">
        <v>3</v>
      </c>
      <c r="H72" s="12">
        <v>6</v>
      </c>
      <c r="I72" s="12"/>
      <c r="J72" s="12">
        <v>1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0">
        <f t="shared" si="3"/>
        <v>81</v>
      </c>
      <c r="AG72" s="15"/>
      <c r="AH72" s="15">
        <f aca="true" t="shared" si="4" ref="AH72:AH96">IF(AF72-AG72&lt;0,0,AF72-AG72)</f>
        <v>81</v>
      </c>
      <c r="AI72" s="205"/>
      <c r="AJ72" s="114"/>
      <c r="AK72" s="14">
        <f aca="true" t="shared" si="5" ref="AK72:AK96">SUM(B72:P72)+SUM(Q72:AE72)</f>
        <v>10</v>
      </c>
    </row>
    <row r="73" spans="1:37" ht="14.25">
      <c r="A73" s="164" t="s">
        <v>99</v>
      </c>
      <c r="B73" s="10"/>
      <c r="C73" s="10"/>
      <c r="D73" s="10"/>
      <c r="E73" s="12"/>
      <c r="F73" s="12"/>
      <c r="G73" s="12"/>
      <c r="H73" s="12">
        <v>2</v>
      </c>
      <c r="I73" s="12">
        <v>5</v>
      </c>
      <c r="J73" s="12">
        <v>3</v>
      </c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0">
        <f t="shared" si="3"/>
        <v>69</v>
      </c>
      <c r="AG73" s="15"/>
      <c r="AH73" s="15">
        <f t="shared" si="4"/>
        <v>69</v>
      </c>
      <c r="AI73" s="205"/>
      <c r="AJ73" s="114"/>
      <c r="AK73" s="14">
        <f t="shared" si="5"/>
        <v>10</v>
      </c>
    </row>
    <row r="74" spans="1:37" ht="14.25">
      <c r="A74" s="164" t="s">
        <v>100</v>
      </c>
      <c r="B74" s="10"/>
      <c r="C74" s="10"/>
      <c r="D74" s="10"/>
      <c r="E74" s="12"/>
      <c r="F74" s="12"/>
      <c r="G74" s="12"/>
      <c r="H74" s="12"/>
      <c r="I74" s="12">
        <v>1</v>
      </c>
      <c r="J74" s="12"/>
      <c r="K74" s="12"/>
      <c r="L74" s="12"/>
      <c r="M74" s="12"/>
      <c r="N74" s="12"/>
      <c r="O74" s="12"/>
      <c r="P74" s="12">
        <v>9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0">
        <f t="shared" si="3"/>
        <v>7</v>
      </c>
      <c r="AG74" s="15"/>
      <c r="AH74" s="15">
        <f t="shared" si="4"/>
        <v>7</v>
      </c>
      <c r="AI74" s="205"/>
      <c r="AJ74" s="114"/>
      <c r="AK74" s="14">
        <f t="shared" si="5"/>
        <v>10</v>
      </c>
    </row>
    <row r="75" spans="1:37" ht="14.25">
      <c r="A75" s="164" t="s">
        <v>153</v>
      </c>
      <c r="B75" s="10"/>
      <c r="C75" s="10"/>
      <c r="D75" s="10"/>
      <c r="E75" s="12"/>
      <c r="F75" s="12">
        <v>2</v>
      </c>
      <c r="G75" s="12">
        <v>6</v>
      </c>
      <c r="H75" s="12"/>
      <c r="I75" s="12">
        <v>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0">
        <f t="shared" si="3"/>
        <v>88</v>
      </c>
      <c r="AG75" s="15"/>
      <c r="AH75" s="15">
        <f t="shared" si="4"/>
        <v>88</v>
      </c>
      <c r="AI75" s="205" t="s">
        <v>215</v>
      </c>
      <c r="AJ75" s="114"/>
      <c r="AK75" s="14">
        <f t="shared" si="5"/>
        <v>10</v>
      </c>
    </row>
    <row r="76" spans="1:37" ht="14.25">
      <c r="A76" s="164" t="s">
        <v>101</v>
      </c>
      <c r="B76" s="10"/>
      <c r="C76" s="10"/>
      <c r="D76" s="10"/>
      <c r="E76" s="12"/>
      <c r="F76" s="12">
        <v>1</v>
      </c>
      <c r="G76" s="12">
        <v>6</v>
      </c>
      <c r="H76" s="12">
        <v>2</v>
      </c>
      <c r="I76" s="12">
        <v>1</v>
      </c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0">
        <f t="shared" si="3"/>
        <v>87</v>
      </c>
      <c r="AG76" s="15"/>
      <c r="AH76" s="15">
        <f t="shared" si="4"/>
        <v>87</v>
      </c>
      <c r="AI76" s="205" t="s">
        <v>215</v>
      </c>
      <c r="AJ76" s="114"/>
      <c r="AK76" s="14">
        <f t="shared" si="5"/>
        <v>10</v>
      </c>
    </row>
    <row r="77" spans="1:37" ht="14.25">
      <c r="A77" s="164" t="s">
        <v>154</v>
      </c>
      <c r="B77" s="10"/>
      <c r="C77" s="10"/>
      <c r="D77" s="10"/>
      <c r="E77" s="12"/>
      <c r="F77" s="12">
        <v>1</v>
      </c>
      <c r="G77" s="12">
        <v>2</v>
      </c>
      <c r="H77" s="12">
        <v>5</v>
      </c>
      <c r="I77" s="12">
        <v>1</v>
      </c>
      <c r="J77" s="12">
        <v>1</v>
      </c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0">
        <f t="shared" si="3"/>
        <v>81</v>
      </c>
      <c r="AG77" s="15"/>
      <c r="AH77" s="15">
        <f t="shared" si="4"/>
        <v>81</v>
      </c>
      <c r="AI77" s="205"/>
      <c r="AJ77" s="114"/>
      <c r="AK77" s="14">
        <f t="shared" si="5"/>
        <v>10</v>
      </c>
    </row>
    <row r="78" spans="1:37" ht="14.25">
      <c r="A78" s="164" t="s">
        <v>102</v>
      </c>
      <c r="B78" s="10"/>
      <c r="C78" s="10"/>
      <c r="D78" s="10"/>
      <c r="E78" s="12"/>
      <c r="F78" s="12">
        <v>2</v>
      </c>
      <c r="G78" s="12">
        <v>3</v>
      </c>
      <c r="H78" s="12">
        <v>2</v>
      </c>
      <c r="I78" s="12">
        <v>3</v>
      </c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0">
        <f t="shared" si="3"/>
        <v>84</v>
      </c>
      <c r="AG78" s="15"/>
      <c r="AH78" s="15">
        <f t="shared" si="4"/>
        <v>84</v>
      </c>
      <c r="AI78" s="205" t="s">
        <v>215</v>
      </c>
      <c r="AJ78" s="114"/>
      <c r="AK78" s="14">
        <f t="shared" si="5"/>
        <v>10</v>
      </c>
    </row>
    <row r="79" spans="1:37" ht="14.25">
      <c r="A79" s="164" t="s">
        <v>103</v>
      </c>
      <c r="B79" s="10"/>
      <c r="C79" s="10"/>
      <c r="D79" s="10"/>
      <c r="E79" s="12"/>
      <c r="F79" s="12"/>
      <c r="G79" s="12"/>
      <c r="H79" s="12">
        <v>2</v>
      </c>
      <c r="I79" s="12"/>
      <c r="J79" s="12"/>
      <c r="K79" s="12"/>
      <c r="L79" s="12"/>
      <c r="M79" s="12"/>
      <c r="N79" s="12"/>
      <c r="O79" s="12"/>
      <c r="P79" s="12">
        <v>8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0">
        <f t="shared" si="3"/>
        <v>16</v>
      </c>
      <c r="AG79" s="15"/>
      <c r="AH79" s="15">
        <f t="shared" si="4"/>
        <v>16</v>
      </c>
      <c r="AI79" s="205"/>
      <c r="AJ79" s="114"/>
      <c r="AK79" s="14">
        <f t="shared" si="5"/>
        <v>10</v>
      </c>
    </row>
    <row r="80" spans="1:37" ht="14.25">
      <c r="A80" s="164" t="s">
        <v>104</v>
      </c>
      <c r="B80" s="10"/>
      <c r="C80" s="10"/>
      <c r="D80" s="10"/>
      <c r="E80" s="12"/>
      <c r="F80" s="12"/>
      <c r="G80" s="12"/>
      <c r="H80" s="12"/>
      <c r="I80" s="12"/>
      <c r="J80" s="12">
        <v>1</v>
      </c>
      <c r="K80" s="12"/>
      <c r="L80" s="12"/>
      <c r="M80" s="12"/>
      <c r="N80" s="12"/>
      <c r="O80" s="12"/>
      <c r="P80" s="12">
        <v>9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0">
        <f t="shared" si="3"/>
        <v>6</v>
      </c>
      <c r="AG80" s="15"/>
      <c r="AH80" s="15">
        <f t="shared" si="4"/>
        <v>6</v>
      </c>
      <c r="AI80" s="205"/>
      <c r="AJ80" s="114"/>
      <c r="AK80" s="14">
        <f t="shared" si="5"/>
        <v>10</v>
      </c>
    </row>
    <row r="81" spans="1:37" ht="14.25">
      <c r="A81" s="164" t="s">
        <v>105</v>
      </c>
      <c r="B81" s="10"/>
      <c r="C81" s="10"/>
      <c r="D81" s="10"/>
      <c r="E81" s="12"/>
      <c r="F81" s="12"/>
      <c r="G81" s="12"/>
      <c r="H81" s="12"/>
      <c r="I81" s="12">
        <v>1</v>
      </c>
      <c r="J81" s="12">
        <v>4</v>
      </c>
      <c r="K81" s="12"/>
      <c r="L81" s="12"/>
      <c r="M81" s="12"/>
      <c r="N81" s="12"/>
      <c r="O81" s="12"/>
      <c r="P81" s="12">
        <v>5</v>
      </c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0">
        <f t="shared" si="3"/>
        <v>31</v>
      </c>
      <c r="AG81" s="15"/>
      <c r="AH81" s="15">
        <f t="shared" si="4"/>
        <v>31</v>
      </c>
      <c r="AI81" s="205"/>
      <c r="AJ81" s="114"/>
      <c r="AK81" s="14">
        <f t="shared" si="5"/>
        <v>10</v>
      </c>
    </row>
    <row r="82" spans="1:37" ht="14.25">
      <c r="A82" s="164" t="s">
        <v>116</v>
      </c>
      <c r="B82" s="10"/>
      <c r="C82" s="10"/>
      <c r="D82" s="10"/>
      <c r="E82" s="12"/>
      <c r="F82" s="12"/>
      <c r="G82" s="12">
        <v>7</v>
      </c>
      <c r="H82" s="12">
        <v>2</v>
      </c>
      <c r="I82" s="12">
        <v>1</v>
      </c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0">
        <f t="shared" si="3"/>
        <v>86</v>
      </c>
      <c r="AG82" s="15"/>
      <c r="AH82" s="15">
        <f t="shared" si="4"/>
        <v>86</v>
      </c>
      <c r="AI82" s="205" t="s">
        <v>215</v>
      </c>
      <c r="AJ82" s="114"/>
      <c r="AK82" s="14">
        <f t="shared" si="5"/>
        <v>10</v>
      </c>
    </row>
    <row r="83" spans="1:37" ht="14.25">
      <c r="A83" s="164" t="s">
        <v>155</v>
      </c>
      <c r="B83" s="10"/>
      <c r="C83" s="10"/>
      <c r="D83" s="10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v>10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0">
        <f t="shared" si="3"/>
        <v>0</v>
      </c>
      <c r="AG83" s="15"/>
      <c r="AH83" s="15">
        <f t="shared" si="4"/>
        <v>0</v>
      </c>
      <c r="AI83" s="205"/>
      <c r="AJ83" s="114"/>
      <c r="AK83" s="14">
        <f t="shared" si="5"/>
        <v>10</v>
      </c>
    </row>
    <row r="84" spans="1:37" ht="14.25">
      <c r="A84" s="164" t="s">
        <v>106</v>
      </c>
      <c r="B84" s="10"/>
      <c r="C84" s="10"/>
      <c r="D84" s="10"/>
      <c r="E84" s="12"/>
      <c r="F84" s="12">
        <v>3</v>
      </c>
      <c r="G84" s="12">
        <v>4</v>
      </c>
      <c r="H84" s="12">
        <v>3</v>
      </c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0">
        <f t="shared" si="3"/>
        <v>90</v>
      </c>
      <c r="AG84" s="15"/>
      <c r="AH84" s="15">
        <f t="shared" si="4"/>
        <v>90</v>
      </c>
      <c r="AI84" s="205" t="s">
        <v>214</v>
      </c>
      <c r="AJ84" s="114"/>
      <c r="AK84" s="14">
        <f t="shared" si="5"/>
        <v>10</v>
      </c>
    </row>
    <row r="85" spans="1:37" ht="14.25">
      <c r="A85" s="164" t="s">
        <v>156</v>
      </c>
      <c r="B85" s="10"/>
      <c r="C85" s="10"/>
      <c r="D85" s="10"/>
      <c r="E85" s="12"/>
      <c r="F85" s="12">
        <v>1</v>
      </c>
      <c r="G85" s="12">
        <v>1</v>
      </c>
      <c r="H85" s="12">
        <v>5</v>
      </c>
      <c r="I85" s="12">
        <v>2</v>
      </c>
      <c r="J85" s="12"/>
      <c r="K85" s="12"/>
      <c r="L85" s="12"/>
      <c r="M85" s="12"/>
      <c r="N85" s="12"/>
      <c r="O85" s="12"/>
      <c r="P85" s="12">
        <v>1</v>
      </c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0">
        <f t="shared" si="3"/>
        <v>73</v>
      </c>
      <c r="AG85" s="15"/>
      <c r="AH85" s="15">
        <f t="shared" si="4"/>
        <v>73</v>
      </c>
      <c r="AI85" s="205"/>
      <c r="AJ85" s="114"/>
      <c r="AK85" s="14">
        <f t="shared" si="5"/>
        <v>10</v>
      </c>
    </row>
    <row r="86" spans="1:37" ht="14.25">
      <c r="A86" s="164" t="s">
        <v>157</v>
      </c>
      <c r="B86" s="10"/>
      <c r="C86" s="10"/>
      <c r="D86" s="10"/>
      <c r="E86" s="12"/>
      <c r="F86" s="12"/>
      <c r="G86" s="12">
        <v>2</v>
      </c>
      <c r="H86" s="12">
        <v>4</v>
      </c>
      <c r="I86" s="12">
        <v>1</v>
      </c>
      <c r="J86" s="12">
        <v>3</v>
      </c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0">
        <f t="shared" si="3"/>
        <v>75</v>
      </c>
      <c r="AG86" s="15"/>
      <c r="AH86" s="15">
        <f t="shared" si="4"/>
        <v>75</v>
      </c>
      <c r="AI86" s="205"/>
      <c r="AJ86" s="114"/>
      <c r="AK86" s="14">
        <f t="shared" si="5"/>
        <v>10</v>
      </c>
    </row>
    <row r="87" spans="1:37" ht="14.25">
      <c r="A87" s="164" t="s">
        <v>158</v>
      </c>
      <c r="B87" s="10"/>
      <c r="C87" s="10"/>
      <c r="D87" s="10"/>
      <c r="E87" s="12"/>
      <c r="F87" s="12">
        <v>3</v>
      </c>
      <c r="G87" s="12">
        <v>1</v>
      </c>
      <c r="H87" s="12">
        <v>2</v>
      </c>
      <c r="I87" s="12">
        <v>2</v>
      </c>
      <c r="J87" s="12">
        <v>1</v>
      </c>
      <c r="K87" s="12">
        <v>1</v>
      </c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0">
        <f t="shared" si="3"/>
        <v>80</v>
      </c>
      <c r="AG87" s="15"/>
      <c r="AH87" s="15">
        <f t="shared" si="4"/>
        <v>80</v>
      </c>
      <c r="AI87" s="205"/>
      <c r="AJ87" s="114"/>
      <c r="AK87" s="14">
        <f t="shared" si="5"/>
        <v>10</v>
      </c>
    </row>
    <row r="88" spans="1:37" ht="14.25">
      <c r="A88" s="164" t="s">
        <v>159</v>
      </c>
      <c r="B88" s="10"/>
      <c r="C88" s="10"/>
      <c r="D88" s="10"/>
      <c r="E88" s="12"/>
      <c r="F88" s="12">
        <v>3</v>
      </c>
      <c r="G88" s="12">
        <v>6</v>
      </c>
      <c r="H88" s="12">
        <v>1</v>
      </c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0">
        <f t="shared" si="3"/>
        <v>92</v>
      </c>
      <c r="AG88" s="15"/>
      <c r="AH88" s="15">
        <f t="shared" si="4"/>
        <v>92</v>
      </c>
      <c r="AI88" s="205" t="s">
        <v>214</v>
      </c>
      <c r="AJ88" s="114"/>
      <c r="AK88" s="14">
        <f t="shared" si="5"/>
        <v>10</v>
      </c>
    </row>
    <row r="89" spans="1:37" ht="14.25">
      <c r="A89" s="164" t="s">
        <v>107</v>
      </c>
      <c r="B89" s="10"/>
      <c r="C89" s="10"/>
      <c r="D89" s="10"/>
      <c r="E89" s="12"/>
      <c r="F89" s="12">
        <v>5</v>
      </c>
      <c r="G89" s="12">
        <v>3</v>
      </c>
      <c r="H89" s="12">
        <v>2</v>
      </c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0">
        <f t="shared" si="3"/>
        <v>93</v>
      </c>
      <c r="AG89" s="15"/>
      <c r="AH89" s="15">
        <f t="shared" si="4"/>
        <v>93</v>
      </c>
      <c r="AI89" s="205" t="s">
        <v>216</v>
      </c>
      <c r="AJ89" s="114"/>
      <c r="AK89" s="14">
        <f t="shared" si="5"/>
        <v>10</v>
      </c>
    </row>
    <row r="90" spans="1:37" ht="14.25">
      <c r="A90" s="164" t="s">
        <v>108</v>
      </c>
      <c r="B90" s="10"/>
      <c r="C90" s="10"/>
      <c r="D90" s="10"/>
      <c r="E90" s="12"/>
      <c r="F90" s="12">
        <v>1</v>
      </c>
      <c r="G90" s="12"/>
      <c r="H90" s="12">
        <v>3</v>
      </c>
      <c r="I90" s="12">
        <v>2</v>
      </c>
      <c r="J90" s="12">
        <v>1</v>
      </c>
      <c r="K90" s="12">
        <v>2</v>
      </c>
      <c r="L90" s="12"/>
      <c r="M90" s="12"/>
      <c r="N90" s="12"/>
      <c r="O90" s="12"/>
      <c r="P90" s="12">
        <v>1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0">
        <f t="shared" si="3"/>
        <v>64</v>
      </c>
      <c r="AG90" s="15"/>
      <c r="AH90" s="15">
        <f t="shared" si="4"/>
        <v>64</v>
      </c>
      <c r="AI90" s="205"/>
      <c r="AJ90" s="114"/>
      <c r="AK90" s="14">
        <f t="shared" si="5"/>
        <v>10</v>
      </c>
    </row>
    <row r="91" spans="1:37" ht="14.25">
      <c r="A91" s="164" t="s">
        <v>109</v>
      </c>
      <c r="B91" s="10"/>
      <c r="C91" s="10"/>
      <c r="D91" s="10"/>
      <c r="E91" s="12"/>
      <c r="F91" s="12">
        <v>1</v>
      </c>
      <c r="G91" s="12">
        <v>3</v>
      </c>
      <c r="H91" s="12">
        <v>3</v>
      </c>
      <c r="I91" s="12">
        <v>2</v>
      </c>
      <c r="J91" s="12">
        <v>1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0">
        <f t="shared" si="3"/>
        <v>81</v>
      </c>
      <c r="AG91" s="15"/>
      <c r="AH91" s="15">
        <f t="shared" si="4"/>
        <v>81</v>
      </c>
      <c r="AI91" s="205"/>
      <c r="AJ91" s="114"/>
      <c r="AK91" s="14">
        <f t="shared" si="5"/>
        <v>10</v>
      </c>
    </row>
    <row r="92" spans="1:37" ht="14.25">
      <c r="A92" s="164" t="s">
        <v>110</v>
      </c>
      <c r="B92" s="10"/>
      <c r="C92" s="10"/>
      <c r="D92" s="10"/>
      <c r="E92" s="12"/>
      <c r="F92" s="12"/>
      <c r="G92" s="12"/>
      <c r="H92" s="12">
        <v>2</v>
      </c>
      <c r="I92" s="12">
        <v>3</v>
      </c>
      <c r="J92" s="12"/>
      <c r="K92" s="12">
        <v>1</v>
      </c>
      <c r="L92" s="12"/>
      <c r="M92" s="12"/>
      <c r="N92" s="12"/>
      <c r="O92" s="12"/>
      <c r="P92" s="12">
        <v>4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0">
        <f t="shared" si="3"/>
        <v>42</v>
      </c>
      <c r="AG92" s="15"/>
      <c r="AH92" s="15">
        <f t="shared" si="4"/>
        <v>42</v>
      </c>
      <c r="AI92" s="205"/>
      <c r="AJ92" s="114"/>
      <c r="AK92" s="14">
        <f t="shared" si="5"/>
        <v>10</v>
      </c>
    </row>
    <row r="93" spans="1:37" ht="14.25">
      <c r="A93" s="164" t="s">
        <v>111</v>
      </c>
      <c r="B93" s="10"/>
      <c r="C93" s="10"/>
      <c r="D93" s="10"/>
      <c r="E93" s="12"/>
      <c r="F93" s="12"/>
      <c r="G93" s="12">
        <v>2</v>
      </c>
      <c r="H93" s="12">
        <v>2</v>
      </c>
      <c r="I93" s="12">
        <v>2</v>
      </c>
      <c r="J93" s="12"/>
      <c r="K93" s="12"/>
      <c r="L93" s="12"/>
      <c r="M93" s="12"/>
      <c r="N93" s="12"/>
      <c r="O93" s="12"/>
      <c r="P93" s="12">
        <v>4</v>
      </c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0">
        <f t="shared" si="3"/>
        <v>48</v>
      </c>
      <c r="AG93" s="15"/>
      <c r="AH93" s="15">
        <f t="shared" si="4"/>
        <v>48</v>
      </c>
      <c r="AI93" s="205"/>
      <c r="AJ93" s="114"/>
      <c r="AK93" s="14">
        <f t="shared" si="5"/>
        <v>10</v>
      </c>
    </row>
    <row r="94" spans="1:37" ht="14.25">
      <c r="A94" s="164" t="s">
        <v>112</v>
      </c>
      <c r="B94" s="10"/>
      <c r="C94" s="10"/>
      <c r="D94" s="10"/>
      <c r="E94" s="12"/>
      <c r="F94" s="12">
        <v>3</v>
      </c>
      <c r="G94" s="12">
        <v>3</v>
      </c>
      <c r="H94" s="12">
        <v>4</v>
      </c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0">
        <f t="shared" si="3"/>
        <v>89</v>
      </c>
      <c r="AG94" s="15"/>
      <c r="AH94" s="15">
        <f t="shared" si="4"/>
        <v>89</v>
      </c>
      <c r="AI94" s="205" t="s">
        <v>215</v>
      </c>
      <c r="AJ94" s="114"/>
      <c r="AK94" s="14">
        <f t="shared" si="5"/>
        <v>10</v>
      </c>
    </row>
    <row r="95" spans="1:37" ht="14.25">
      <c r="A95" s="164" t="s">
        <v>113</v>
      </c>
      <c r="B95" s="10"/>
      <c r="C95" s="10"/>
      <c r="D95" s="10"/>
      <c r="E95" s="12"/>
      <c r="F95" s="12">
        <v>5</v>
      </c>
      <c r="G95" s="12">
        <v>1</v>
      </c>
      <c r="H95" s="12">
        <v>4</v>
      </c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0">
        <f t="shared" si="3"/>
        <v>91</v>
      </c>
      <c r="AG95" s="15"/>
      <c r="AH95" s="15">
        <f t="shared" si="4"/>
        <v>91</v>
      </c>
      <c r="AI95" s="205" t="s">
        <v>214</v>
      </c>
      <c r="AJ95" s="114"/>
      <c r="AK95" s="14">
        <f t="shared" si="5"/>
        <v>10</v>
      </c>
    </row>
    <row r="96" spans="1:37" s="183" customFormat="1" ht="14.25">
      <c r="A96" s="164" t="s">
        <v>160</v>
      </c>
      <c r="B96" s="10"/>
      <c r="C96" s="10"/>
      <c r="D96" s="10"/>
      <c r="E96" s="12"/>
      <c r="F96" s="12"/>
      <c r="G96" s="12"/>
      <c r="H96" s="12">
        <v>2</v>
      </c>
      <c r="I96" s="12">
        <v>2</v>
      </c>
      <c r="J96" s="12"/>
      <c r="K96" s="12">
        <v>1</v>
      </c>
      <c r="L96" s="12"/>
      <c r="M96" s="12"/>
      <c r="N96" s="12"/>
      <c r="O96" s="12"/>
      <c r="P96" s="12">
        <v>5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0">
        <f t="shared" si="3"/>
        <v>35</v>
      </c>
      <c r="AG96" s="15"/>
      <c r="AH96" s="15">
        <f t="shared" si="4"/>
        <v>35</v>
      </c>
      <c r="AI96" s="206"/>
      <c r="AJ96" s="182"/>
      <c r="AK96" s="14">
        <f t="shared" si="5"/>
        <v>10</v>
      </c>
    </row>
    <row r="97" spans="1:37" s="183" customFormat="1" ht="14.25">
      <c r="A97" s="164" t="s">
        <v>161</v>
      </c>
      <c r="B97" s="10"/>
      <c r="C97" s="10"/>
      <c r="D97" s="10"/>
      <c r="E97" s="12"/>
      <c r="F97" s="12"/>
      <c r="G97" s="12">
        <v>5</v>
      </c>
      <c r="H97" s="12">
        <v>4</v>
      </c>
      <c r="I97" s="12">
        <v>1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0">
        <f>B97*$AO$14+C97*$AO$15+D97*$AO$16+E97*$AO$17+F97*10+G97*9+H97*8+I97*7+J97*6+K97*5+L97*4+M97*3+N97*2+O97+Q97*$AO$14+R97*$AO$15+S97*$AO$16+T97*$AO$17+U97*10+V97*9+W97*8+X97*7+Y97*6+Z97*5+AA97*4+AB97*3+AC97*2+AD97</f>
        <v>84</v>
      </c>
      <c r="AG97" s="15"/>
      <c r="AH97" s="15">
        <f>IF(AF97-AG97&lt;0,0,AF97-AG97)</f>
        <v>84</v>
      </c>
      <c r="AI97" s="211" t="s">
        <v>215</v>
      </c>
      <c r="AJ97" s="182"/>
      <c r="AK97" s="14">
        <f>SUM(B97:P97)+SUM(Q97:AE97)</f>
        <v>10</v>
      </c>
    </row>
    <row r="98" spans="1:37" s="183" customFormat="1" ht="14.25">
      <c r="A98" s="164" t="s">
        <v>114</v>
      </c>
      <c r="B98" s="10"/>
      <c r="C98" s="10"/>
      <c r="D98" s="10"/>
      <c r="E98" s="12"/>
      <c r="F98" s="12"/>
      <c r="G98" s="12">
        <v>3</v>
      </c>
      <c r="H98" s="12">
        <v>1</v>
      </c>
      <c r="I98" s="12">
        <v>4</v>
      </c>
      <c r="J98" s="12">
        <v>2</v>
      </c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0">
        <f>B98*$AO$14+C98*$AO$15+D98*$AO$16+E98*$AO$17+F98*10+G98*9+H98*8+I98*7+J98*6+K98*5+L98*4+M98*3+N98*2+O98+Q98*$AO$14+R98*$AO$15+S98*$AO$16+T98*$AO$17+U98*10+V98*9+W98*8+X98*7+Y98*6+Z98*5+AA98*4+AB98*3+AC98*2+AD98</f>
        <v>75</v>
      </c>
      <c r="AG98" s="15"/>
      <c r="AH98" s="15">
        <f>IF(AF98-AG98&lt;0,0,AF98-AG98)</f>
        <v>75</v>
      </c>
      <c r="AI98" s="206"/>
      <c r="AJ98" s="182"/>
      <c r="AK98" s="14">
        <f>SUM(B98:P98)+SUM(Q98:AE98)</f>
        <v>10</v>
      </c>
    </row>
    <row r="99" spans="1:37" s="183" customFormat="1" ht="14.25">
      <c r="A99" s="164" t="s">
        <v>115</v>
      </c>
      <c r="B99" s="10"/>
      <c r="C99" s="10"/>
      <c r="D99" s="10"/>
      <c r="E99" s="12"/>
      <c r="F99" s="12"/>
      <c r="G99" s="12">
        <v>1</v>
      </c>
      <c r="H99" s="12"/>
      <c r="I99" s="12">
        <v>1</v>
      </c>
      <c r="J99" s="12">
        <v>2</v>
      </c>
      <c r="K99" s="12">
        <v>1</v>
      </c>
      <c r="L99" s="12"/>
      <c r="M99" s="12"/>
      <c r="N99" s="12"/>
      <c r="O99" s="12"/>
      <c r="P99" s="12">
        <v>5</v>
      </c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0">
        <f>B99*$AO$14+C99*$AO$15+D99*$AO$16+E99*$AO$17+F99*10+G99*9+H99*8+I99*7+J99*6+K99*5+L99*4+M99*3+N99*2+O99+Q99*$AO$14+R99*$AO$15+S99*$AO$16+T99*$AO$17+U99*10+V99*9+W99*8+X99*7+Y99*6+Z99*5+AA99*4+AB99*3+AC99*2+AD99</f>
        <v>33</v>
      </c>
      <c r="AG99" s="15"/>
      <c r="AH99" s="15">
        <f>IF(AF99-AG99&lt;0,0,AF99-AG99)</f>
        <v>33</v>
      </c>
      <c r="AI99" s="206"/>
      <c r="AJ99" s="182"/>
      <c r="AK99" s="14">
        <f>SUM(B99:P99)+SUM(Q99:AE99)</f>
        <v>10</v>
      </c>
    </row>
  </sheetData>
  <sheetProtection/>
  <mergeCells count="3">
    <mergeCell ref="B5:P5"/>
    <mergeCell ref="AN13:AO13"/>
    <mergeCell ref="Q5:AE5"/>
  </mergeCells>
  <printOptions/>
  <pageMargins left="1.1023622047244095" right="0.1968503937007874" top="0.03937007874015748" bottom="0.03937007874015748" header="0.15748031496062992" footer="0.1574803149606299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99"/>
  <sheetViews>
    <sheetView showGridLines="0" zoomScale="130" zoomScaleNormal="130" zoomScalePageLayoutView="0" workbookViewId="0" topLeftCell="A1">
      <pane ySplit="6" topLeftCell="A85" activePane="bottomLeft" state="frozen"/>
      <selection pane="topLeft" activeCell="A1" sqref="A1"/>
      <selection pane="bottomLeft" activeCell="AK108" sqref="AK108"/>
    </sheetView>
  </sheetViews>
  <sheetFormatPr defaultColWidth="9.00390625" defaultRowHeight="12.75"/>
  <cols>
    <col min="1" max="1" width="21.125" style="0" customWidth="1"/>
    <col min="2" max="2" width="6.75390625" style="3" customWidth="1"/>
    <col min="3" max="3" width="7.25390625" style="0" hidden="1" customWidth="1"/>
    <col min="4" max="14" width="3.875" style="0" hidden="1" customWidth="1"/>
    <col min="15" max="17" width="3.875" style="0" customWidth="1"/>
    <col min="18" max="18" width="3.875" style="0" hidden="1" customWidth="1"/>
    <col min="19" max="19" width="3.875" style="3" customWidth="1"/>
    <col min="20" max="30" width="3.875" style="0" hidden="1" customWidth="1"/>
    <col min="31" max="31" width="8.75390625" style="0" hidden="1" customWidth="1"/>
    <col min="32" max="34" width="8.75390625" style="0" customWidth="1"/>
    <col min="35" max="35" width="9.75390625" style="0" bestFit="1" customWidth="1"/>
    <col min="36" max="36" width="3.00390625" style="0" bestFit="1" customWidth="1"/>
    <col min="37" max="39" width="8.75390625" style="0" customWidth="1"/>
  </cols>
  <sheetData>
    <row r="1" spans="1:37" ht="15" customHeight="1">
      <c r="A1" s="128" t="str">
        <f>DRUŽSTVA!C8</f>
        <v>Akční střelba družstva na sestavu 30 papírových terčů od 5 do 25 m</v>
      </c>
      <c r="B1" s="194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"/>
      <c r="AH1" s="1"/>
      <c r="AI1" s="4"/>
      <c r="AJ1" s="1"/>
      <c r="AK1" s="1"/>
    </row>
    <row r="2" spans="1:37" ht="15" customHeight="1">
      <c r="A2" s="1" t="s">
        <v>51</v>
      </c>
      <c r="B2" s="2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1" t="s">
        <v>48</v>
      </c>
      <c r="B3" s="2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>
      <c r="A4" s="1" t="s">
        <v>47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10"/>
      <c r="AA4" s="110"/>
      <c r="AB4" s="110"/>
      <c r="AC4" s="110"/>
      <c r="AD4" s="1"/>
      <c r="AE4" s="1"/>
      <c r="AF4" s="1"/>
      <c r="AG4" s="1"/>
      <c r="AH4" s="1"/>
      <c r="AI4" s="1"/>
      <c r="AJ4" s="1"/>
      <c r="AK4" s="1"/>
    </row>
    <row r="5" spans="1:37" ht="15" customHeight="1" thickBot="1">
      <c r="A5" s="1"/>
      <c r="B5" s="2"/>
      <c r="C5" s="272" t="s">
        <v>60</v>
      </c>
      <c r="D5" s="121"/>
      <c r="E5" s="274" t="s">
        <v>49</v>
      </c>
      <c r="F5" s="275"/>
      <c r="G5" s="275"/>
      <c r="H5" s="275"/>
      <c r="I5" s="275"/>
      <c r="J5" s="275"/>
      <c r="K5" s="275"/>
      <c r="L5" s="275"/>
      <c r="M5" s="275"/>
      <c r="N5" s="276"/>
      <c r="O5" s="268"/>
      <c r="P5" s="278"/>
      <c r="Q5" s="278"/>
      <c r="R5" s="278"/>
      <c r="S5" s="279"/>
      <c r="T5" s="268" t="s">
        <v>50</v>
      </c>
      <c r="U5" s="269"/>
      <c r="V5" s="269"/>
      <c r="W5" s="269"/>
      <c r="X5" s="269"/>
      <c r="Y5" s="269"/>
      <c r="Z5" s="269"/>
      <c r="AA5" s="269"/>
      <c r="AB5" s="269"/>
      <c r="AC5" s="269"/>
      <c r="AD5" s="270"/>
      <c r="AE5" s="1"/>
      <c r="AF5" s="1"/>
      <c r="AG5" s="1"/>
      <c r="AH5" s="1"/>
      <c r="AI5" s="2" t="s">
        <v>22</v>
      </c>
      <c r="AJ5" s="1"/>
      <c r="AK5" s="1"/>
    </row>
    <row r="6" spans="1:37" ht="15" customHeight="1" thickBot="1">
      <c r="A6" s="122" t="s">
        <v>25</v>
      </c>
      <c r="B6" s="122" t="s">
        <v>180</v>
      </c>
      <c r="C6" s="273"/>
      <c r="D6" s="127">
        <v>0</v>
      </c>
      <c r="E6" s="124" t="s">
        <v>32</v>
      </c>
      <c r="F6" s="124" t="s">
        <v>33</v>
      </c>
      <c r="G6" s="124" t="s">
        <v>34</v>
      </c>
      <c r="H6" s="124">
        <v>10</v>
      </c>
      <c r="I6" s="124">
        <v>9</v>
      </c>
      <c r="J6" s="124">
        <v>8</v>
      </c>
      <c r="K6" s="124">
        <v>7</v>
      </c>
      <c r="L6" s="124">
        <v>6</v>
      </c>
      <c r="M6" s="124">
        <v>5</v>
      </c>
      <c r="N6" s="123">
        <v>0</v>
      </c>
      <c r="O6" s="124">
        <v>10</v>
      </c>
      <c r="P6" s="124">
        <v>7</v>
      </c>
      <c r="Q6" s="124">
        <v>5</v>
      </c>
      <c r="R6" s="124" t="s">
        <v>38</v>
      </c>
      <c r="S6" s="125">
        <v>0</v>
      </c>
      <c r="T6" s="124">
        <v>10</v>
      </c>
      <c r="U6" s="124">
        <v>9</v>
      </c>
      <c r="V6" s="124">
        <v>8</v>
      </c>
      <c r="W6" s="124">
        <v>7</v>
      </c>
      <c r="X6" s="124">
        <v>6</v>
      </c>
      <c r="Y6" s="124">
        <v>5</v>
      </c>
      <c r="Z6" s="124">
        <v>4</v>
      </c>
      <c r="AA6" s="124">
        <v>3</v>
      </c>
      <c r="AB6" s="124">
        <v>2</v>
      </c>
      <c r="AC6" s="20">
        <v>1</v>
      </c>
      <c r="AD6" s="125">
        <v>0</v>
      </c>
      <c r="AE6" s="18" t="s">
        <v>23</v>
      </c>
      <c r="AF6" s="20" t="s">
        <v>1</v>
      </c>
      <c r="AG6" s="22" t="s">
        <v>21</v>
      </c>
      <c r="AH6" s="1"/>
      <c r="AI6" s="14" t="s">
        <v>20</v>
      </c>
      <c r="AJ6" s="77">
        <v>90</v>
      </c>
      <c r="AK6" s="1"/>
    </row>
    <row r="7" spans="1:37" ht="15" customHeight="1">
      <c r="A7" s="106" t="s">
        <v>130</v>
      </c>
      <c r="B7" s="195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>
        <v>31</v>
      </c>
      <c r="P7" s="24">
        <v>30</v>
      </c>
      <c r="Q7" s="24">
        <v>15</v>
      </c>
      <c r="R7" s="24"/>
      <c r="S7" s="24">
        <v>14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19">
        <f>C7*10+E7*AM$14+F7*AM$15+G7*AM$16+H7*10+I7*9+J7*8+K7*7+L7*6+M7*5+O7*AM$21+P7*AM$22+Q7*AM$23+R7*AM$24+T7*10+U7*9+V7*8+W7*7+X7*6+Y7*5+Z7*4+AA7*3+AB7*2+AC7</f>
        <v>776</v>
      </c>
      <c r="AF7" s="21">
        <v>62.15</v>
      </c>
      <c r="AG7" s="23">
        <f>IF(AE7-AF7&lt;0,0,AE7-AF7)</f>
        <v>713.85</v>
      </c>
      <c r="AH7" s="1"/>
      <c r="AI7" s="14">
        <f>SUM(C7:AD7)</f>
        <v>90</v>
      </c>
      <c r="AJ7" s="1"/>
      <c r="AK7" s="1"/>
    </row>
    <row r="8" spans="1:37" ht="15" customHeight="1">
      <c r="A8" s="165" t="s">
        <v>131</v>
      </c>
      <c r="B8" s="196"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0">
        <f aca="true" t="shared" si="0" ref="AE8:AE71">C8*10+E8*AM$14+F8*AM$15+G8*AM$16+H8*10+I8*9+J8*8+K8*7+L8*6+M8*5+O8*AM$21+P8*AM$22+Q8*AM$23+R8*AM$24+T8*10+U8*9+V8*8+W8*7+X8*6+Y8*5+Z8*4+AA8*3+AB8*2+AC8</f>
        <v>0</v>
      </c>
      <c r="AF8" s="15"/>
      <c r="AG8" s="126">
        <f aca="true" t="shared" si="1" ref="AG8:AG71">IF(AE8-AF8&lt;0,0,AE8-AF8)</f>
        <v>0</v>
      </c>
      <c r="AH8" s="1"/>
      <c r="AI8" s="14">
        <f aca="true" t="shared" si="2" ref="AI8:AI71">SUM(C8:AD8)</f>
        <v>0</v>
      </c>
      <c r="AJ8" s="1"/>
      <c r="AK8" s="1"/>
    </row>
    <row r="9" spans="1:37" ht="15" customHeight="1">
      <c r="A9" s="165" t="s">
        <v>132</v>
      </c>
      <c r="B9" s="196">
        <v>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0">
        <f t="shared" si="0"/>
        <v>0</v>
      </c>
      <c r="AF9" s="15"/>
      <c r="AG9" s="126">
        <f t="shared" si="1"/>
        <v>0</v>
      </c>
      <c r="AH9" s="1"/>
      <c r="AI9" s="14">
        <f t="shared" si="2"/>
        <v>0</v>
      </c>
      <c r="AJ9" s="1"/>
      <c r="AK9" s="1"/>
    </row>
    <row r="10" spans="1:37" ht="15" customHeight="1">
      <c r="A10" s="165" t="s">
        <v>133</v>
      </c>
      <c r="B10" s="19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>
        <v>46</v>
      </c>
      <c r="P10" s="13">
        <v>27</v>
      </c>
      <c r="Q10" s="13">
        <v>7</v>
      </c>
      <c r="R10" s="13"/>
      <c r="S10" s="13">
        <v>10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0">
        <f t="shared" si="0"/>
        <v>839</v>
      </c>
      <c r="AF10" s="16">
        <v>71.49</v>
      </c>
      <c r="AG10" s="126">
        <f t="shared" si="1"/>
        <v>767.51</v>
      </c>
      <c r="AH10" s="1"/>
      <c r="AI10" s="14">
        <f t="shared" si="2"/>
        <v>90</v>
      </c>
      <c r="AJ10" s="1"/>
      <c r="AK10" s="1"/>
    </row>
    <row r="11" spans="1:37" ht="15" customHeight="1">
      <c r="A11" s="165" t="s">
        <v>134</v>
      </c>
      <c r="B11" s="196">
        <v>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0">
        <f t="shared" si="0"/>
        <v>0</v>
      </c>
      <c r="AF11" s="16"/>
      <c r="AG11" s="126">
        <f t="shared" si="1"/>
        <v>0</v>
      </c>
      <c r="AH11" s="1"/>
      <c r="AI11" s="14">
        <f t="shared" si="2"/>
        <v>0</v>
      </c>
      <c r="AJ11" s="1"/>
      <c r="AK11" s="1"/>
    </row>
    <row r="12" spans="1:39" ht="15" customHeight="1">
      <c r="A12" s="165" t="s">
        <v>135</v>
      </c>
      <c r="B12" s="196">
        <v>2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0">
        <f t="shared" si="0"/>
        <v>0</v>
      </c>
      <c r="AF12" s="16"/>
      <c r="AG12" s="126">
        <f t="shared" si="1"/>
        <v>0</v>
      </c>
      <c r="AH12" s="1"/>
      <c r="AI12" s="14">
        <f t="shared" si="2"/>
        <v>0</v>
      </c>
      <c r="AJ12" s="1"/>
      <c r="AK12" s="1"/>
      <c r="AL12" s="277" t="s">
        <v>49</v>
      </c>
      <c r="AM12" s="277"/>
    </row>
    <row r="13" spans="1:39" ht="15" customHeight="1">
      <c r="A13" s="165" t="s">
        <v>136</v>
      </c>
      <c r="B13" s="196">
        <v>3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>
        <v>34</v>
      </c>
      <c r="P13" s="13">
        <v>20</v>
      </c>
      <c r="Q13" s="13">
        <v>13</v>
      </c>
      <c r="R13" s="13"/>
      <c r="S13" s="13">
        <v>23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0">
        <f t="shared" si="0"/>
        <v>691</v>
      </c>
      <c r="AF13" s="16">
        <v>45.36</v>
      </c>
      <c r="AG13" s="126">
        <f t="shared" si="1"/>
        <v>645.64</v>
      </c>
      <c r="AH13" s="1"/>
      <c r="AI13" s="14">
        <f t="shared" si="2"/>
        <v>90</v>
      </c>
      <c r="AJ13" s="1"/>
      <c r="AK13" s="1"/>
      <c r="AL13" s="267" t="s">
        <v>46</v>
      </c>
      <c r="AM13" s="267"/>
    </row>
    <row r="14" spans="1:39" ht="15" customHeight="1">
      <c r="A14" s="165" t="s">
        <v>137</v>
      </c>
      <c r="B14" s="196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0">
        <f t="shared" si="0"/>
        <v>0</v>
      </c>
      <c r="AF14" s="15"/>
      <c r="AG14" s="126">
        <f t="shared" si="1"/>
        <v>0</v>
      </c>
      <c r="AH14" s="1"/>
      <c r="AI14" s="14">
        <f t="shared" si="2"/>
        <v>0</v>
      </c>
      <c r="AJ14" s="1"/>
      <c r="AK14" s="1"/>
      <c r="AL14" s="115" t="s">
        <v>32</v>
      </c>
      <c r="AM14" s="118">
        <v>10</v>
      </c>
    </row>
    <row r="15" spans="1:39" ht="15" customHeight="1">
      <c r="A15" s="165" t="s">
        <v>138</v>
      </c>
      <c r="B15" s="196">
        <v>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0">
        <f t="shared" si="0"/>
        <v>0</v>
      </c>
      <c r="AF15" s="15"/>
      <c r="AG15" s="126">
        <f t="shared" si="1"/>
        <v>0</v>
      </c>
      <c r="AH15" s="1"/>
      <c r="AI15" s="14">
        <f t="shared" si="2"/>
        <v>0</v>
      </c>
      <c r="AJ15" s="1"/>
      <c r="AK15" s="1"/>
      <c r="AL15" s="115" t="s">
        <v>33</v>
      </c>
      <c r="AM15" s="118">
        <v>7</v>
      </c>
    </row>
    <row r="16" spans="1:39" ht="15" customHeight="1">
      <c r="A16" s="165" t="s">
        <v>139</v>
      </c>
      <c r="B16" s="196">
        <v>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34</v>
      </c>
      <c r="P16" s="11">
        <v>17</v>
      </c>
      <c r="Q16" s="11">
        <v>10</v>
      </c>
      <c r="R16" s="11"/>
      <c r="S16" s="11">
        <v>29</v>
      </c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0">
        <f t="shared" si="0"/>
        <v>634</v>
      </c>
      <c r="AF16" s="15">
        <v>54.28</v>
      </c>
      <c r="AG16" s="126">
        <f t="shared" si="1"/>
        <v>579.72</v>
      </c>
      <c r="AH16" s="1"/>
      <c r="AI16" s="14">
        <f t="shared" si="2"/>
        <v>90</v>
      </c>
      <c r="AJ16" s="1"/>
      <c r="AK16" s="1"/>
      <c r="AL16" s="115" t="s">
        <v>34</v>
      </c>
      <c r="AM16" s="118">
        <v>5</v>
      </c>
    </row>
    <row r="17" spans="1:37" ht="15" customHeight="1">
      <c r="A17" s="165" t="s">
        <v>178</v>
      </c>
      <c r="B17" s="196">
        <v>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0">
        <f t="shared" si="0"/>
        <v>0</v>
      </c>
      <c r="AF17" s="15"/>
      <c r="AG17" s="126">
        <f t="shared" si="1"/>
        <v>0</v>
      </c>
      <c r="AH17" s="1"/>
      <c r="AI17" s="14">
        <f t="shared" si="2"/>
        <v>0</v>
      </c>
      <c r="AJ17" s="1"/>
      <c r="AK17" s="1"/>
    </row>
    <row r="18" spans="1:37" ht="15" customHeight="1">
      <c r="A18" s="165" t="s">
        <v>140</v>
      </c>
      <c r="B18" s="196">
        <v>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0">
        <f t="shared" si="0"/>
        <v>0</v>
      </c>
      <c r="AF18" s="15"/>
      <c r="AG18" s="126">
        <f t="shared" si="1"/>
        <v>0</v>
      </c>
      <c r="AH18" s="1"/>
      <c r="AI18" s="14">
        <f t="shared" si="2"/>
        <v>0</v>
      </c>
      <c r="AJ18" s="1"/>
      <c r="AK18" s="1"/>
    </row>
    <row r="19" spans="1:39" ht="15" customHeight="1">
      <c r="A19" s="165"/>
      <c r="B19" s="196">
        <v>5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0">
        <f t="shared" si="0"/>
        <v>0</v>
      </c>
      <c r="AF19" s="16"/>
      <c r="AG19" s="126">
        <f t="shared" si="1"/>
        <v>0</v>
      </c>
      <c r="AH19" s="1"/>
      <c r="AI19" s="14">
        <f t="shared" si="2"/>
        <v>0</v>
      </c>
      <c r="AJ19" s="1"/>
      <c r="AK19" s="1"/>
      <c r="AL19" s="277" t="s">
        <v>24</v>
      </c>
      <c r="AM19" s="277"/>
    </row>
    <row r="20" spans="1:39" ht="15" customHeight="1">
      <c r="A20" s="165"/>
      <c r="B20" s="196">
        <v>5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0">
        <f t="shared" si="0"/>
        <v>0</v>
      </c>
      <c r="AF20" s="16"/>
      <c r="AG20" s="126">
        <f t="shared" si="1"/>
        <v>0</v>
      </c>
      <c r="AH20" s="1"/>
      <c r="AI20" s="14">
        <f t="shared" si="2"/>
        <v>0</v>
      </c>
      <c r="AJ20" s="1"/>
      <c r="AK20" s="1"/>
      <c r="AL20" s="267" t="s">
        <v>46</v>
      </c>
      <c r="AM20" s="267"/>
    </row>
    <row r="21" spans="1:39" ht="15" customHeight="1">
      <c r="A21" s="165"/>
      <c r="B21" s="196">
        <v>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0">
        <f t="shared" si="0"/>
        <v>0</v>
      </c>
      <c r="AF21" s="16"/>
      <c r="AG21" s="126">
        <f t="shared" si="1"/>
        <v>0</v>
      </c>
      <c r="AH21" s="1"/>
      <c r="AI21" s="14">
        <f t="shared" si="2"/>
        <v>0</v>
      </c>
      <c r="AJ21" s="1"/>
      <c r="AK21" s="1"/>
      <c r="AL21" s="115" t="s">
        <v>32</v>
      </c>
      <c r="AM21" s="118">
        <v>11</v>
      </c>
    </row>
    <row r="22" spans="1:39" ht="15" customHeight="1">
      <c r="A22" s="165" t="s">
        <v>141</v>
      </c>
      <c r="B22" s="196">
        <v>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>
        <v>36</v>
      </c>
      <c r="P22" s="13">
        <v>22</v>
      </c>
      <c r="Q22" s="13">
        <v>8</v>
      </c>
      <c r="R22" s="13"/>
      <c r="S22" s="13">
        <v>24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0">
        <f t="shared" si="0"/>
        <v>688</v>
      </c>
      <c r="AF22" s="16">
        <v>62.5</v>
      </c>
      <c r="AG22" s="126">
        <f t="shared" si="1"/>
        <v>625.5</v>
      </c>
      <c r="AH22" s="1"/>
      <c r="AI22" s="14">
        <f t="shared" si="2"/>
        <v>90</v>
      </c>
      <c r="AJ22" s="1"/>
      <c r="AK22" s="1"/>
      <c r="AL22" s="115" t="s">
        <v>33</v>
      </c>
      <c r="AM22" s="118">
        <v>10</v>
      </c>
    </row>
    <row r="23" spans="1:39" ht="15" customHeight="1">
      <c r="A23" s="165" t="s">
        <v>142</v>
      </c>
      <c r="B23" s="196">
        <v>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0">
        <f t="shared" si="0"/>
        <v>0</v>
      </c>
      <c r="AF23" s="16"/>
      <c r="AG23" s="126">
        <f t="shared" si="1"/>
        <v>0</v>
      </c>
      <c r="AH23" s="1"/>
      <c r="AI23" s="14">
        <f t="shared" si="2"/>
        <v>0</v>
      </c>
      <c r="AJ23" s="1"/>
      <c r="AK23" s="1"/>
      <c r="AL23" s="115" t="s">
        <v>34</v>
      </c>
      <c r="AM23" s="118">
        <v>9</v>
      </c>
    </row>
    <row r="24" spans="1:39" ht="15" customHeight="1">
      <c r="A24" s="165" t="s">
        <v>177</v>
      </c>
      <c r="B24" s="196">
        <v>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0">
        <f t="shared" si="0"/>
        <v>0</v>
      </c>
      <c r="AF24" s="16"/>
      <c r="AG24" s="126">
        <f t="shared" si="1"/>
        <v>0</v>
      </c>
      <c r="AH24" s="1"/>
      <c r="AI24" s="14">
        <f t="shared" si="2"/>
        <v>0</v>
      </c>
      <c r="AJ24" s="1"/>
      <c r="AK24" s="1"/>
      <c r="AL24" s="115" t="s">
        <v>38</v>
      </c>
      <c r="AM24" s="118">
        <v>8</v>
      </c>
    </row>
    <row r="25" spans="1:37" ht="15" customHeight="1">
      <c r="A25" s="165" t="s">
        <v>143</v>
      </c>
      <c r="B25" s="196">
        <v>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>
        <v>41</v>
      </c>
      <c r="P25" s="13">
        <v>24</v>
      </c>
      <c r="Q25" s="13">
        <v>7</v>
      </c>
      <c r="R25" s="13"/>
      <c r="S25" s="13">
        <v>18</v>
      </c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0">
        <f t="shared" si="0"/>
        <v>754</v>
      </c>
      <c r="AF25" s="16">
        <v>47.72</v>
      </c>
      <c r="AG25" s="126">
        <f t="shared" si="1"/>
        <v>706.28</v>
      </c>
      <c r="AH25" s="1"/>
      <c r="AI25" s="14">
        <f t="shared" si="2"/>
        <v>90</v>
      </c>
      <c r="AJ25" s="1"/>
      <c r="AK25" s="1"/>
    </row>
    <row r="26" spans="1:37" ht="15" customHeight="1">
      <c r="A26" s="165" t="s">
        <v>144</v>
      </c>
      <c r="B26" s="196">
        <v>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0">
        <f t="shared" si="0"/>
        <v>0</v>
      </c>
      <c r="AF26" s="16"/>
      <c r="AG26" s="126">
        <f t="shared" si="1"/>
        <v>0</v>
      </c>
      <c r="AH26" s="1"/>
      <c r="AI26" s="14">
        <f t="shared" si="2"/>
        <v>0</v>
      </c>
      <c r="AJ26" s="1"/>
      <c r="AK26" s="1"/>
    </row>
    <row r="27" spans="1:37" ht="15" customHeight="1">
      <c r="A27" s="165" t="s">
        <v>145</v>
      </c>
      <c r="B27" s="196">
        <v>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0">
        <f t="shared" si="0"/>
        <v>0</v>
      </c>
      <c r="AF27" s="16"/>
      <c r="AG27" s="126">
        <f t="shared" si="1"/>
        <v>0</v>
      </c>
      <c r="AH27" s="1"/>
      <c r="AI27" s="14">
        <f t="shared" si="2"/>
        <v>0</v>
      </c>
      <c r="AJ27" s="1"/>
      <c r="AK27" s="1"/>
    </row>
    <row r="28" spans="1:37" ht="15" customHeight="1">
      <c r="A28" s="165" t="s">
        <v>146</v>
      </c>
      <c r="B28" s="196">
        <v>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39</v>
      </c>
      <c r="P28" s="13">
        <v>28</v>
      </c>
      <c r="Q28" s="13">
        <v>11</v>
      </c>
      <c r="R28" s="13"/>
      <c r="S28" s="13">
        <v>12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0">
        <f t="shared" si="0"/>
        <v>808</v>
      </c>
      <c r="AF28" s="16">
        <v>69.04</v>
      </c>
      <c r="AG28" s="126">
        <f t="shared" si="1"/>
        <v>738.96</v>
      </c>
      <c r="AH28" s="1"/>
      <c r="AI28" s="14">
        <f t="shared" si="2"/>
        <v>90</v>
      </c>
      <c r="AJ28" s="1"/>
      <c r="AK28" s="1"/>
    </row>
    <row r="29" spans="1:37" ht="15" customHeight="1">
      <c r="A29" s="165" t="s">
        <v>147</v>
      </c>
      <c r="B29" s="196">
        <v>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0">
        <f t="shared" si="0"/>
        <v>0</v>
      </c>
      <c r="AF29" s="16"/>
      <c r="AG29" s="126">
        <f t="shared" si="1"/>
        <v>0</v>
      </c>
      <c r="AH29" s="1"/>
      <c r="AI29" s="14">
        <f t="shared" si="2"/>
        <v>0</v>
      </c>
      <c r="AJ29" s="1"/>
      <c r="AK29" s="1"/>
    </row>
    <row r="30" spans="1:37" ht="15" customHeight="1">
      <c r="A30" s="165" t="s">
        <v>148</v>
      </c>
      <c r="B30" s="196">
        <v>8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0">
        <f t="shared" si="0"/>
        <v>0</v>
      </c>
      <c r="AF30" s="16"/>
      <c r="AG30" s="126">
        <f t="shared" si="1"/>
        <v>0</v>
      </c>
      <c r="AH30" s="1"/>
      <c r="AI30" s="14">
        <f t="shared" si="2"/>
        <v>0</v>
      </c>
      <c r="AJ30" s="1"/>
      <c r="AK30" s="1"/>
    </row>
    <row r="31" spans="1:37" ht="15" customHeight="1">
      <c r="A31" s="165" t="s">
        <v>149</v>
      </c>
      <c r="B31" s="196">
        <v>9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32</v>
      </c>
      <c r="P31" s="13">
        <v>31</v>
      </c>
      <c r="Q31" s="13">
        <v>13</v>
      </c>
      <c r="R31" s="13"/>
      <c r="S31" s="13">
        <v>14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0">
        <f t="shared" si="0"/>
        <v>779</v>
      </c>
      <c r="AF31" s="16">
        <v>35.82</v>
      </c>
      <c r="AG31" s="126">
        <f t="shared" si="1"/>
        <v>743.18</v>
      </c>
      <c r="AH31" s="1"/>
      <c r="AI31" s="14">
        <f t="shared" si="2"/>
        <v>90</v>
      </c>
      <c r="AJ31" s="1"/>
      <c r="AK31" s="1"/>
    </row>
    <row r="32" spans="1:37" ht="15" customHeight="1">
      <c r="A32" s="165" t="s">
        <v>67</v>
      </c>
      <c r="B32" s="196">
        <v>9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0">
        <f t="shared" si="0"/>
        <v>0</v>
      </c>
      <c r="AF32" s="16"/>
      <c r="AG32" s="126">
        <f t="shared" si="1"/>
        <v>0</v>
      </c>
      <c r="AH32" s="1"/>
      <c r="AI32" s="14">
        <f t="shared" si="2"/>
        <v>0</v>
      </c>
      <c r="AJ32" s="1"/>
      <c r="AK32" s="1"/>
    </row>
    <row r="33" spans="1:37" ht="15" customHeight="1">
      <c r="A33" s="165" t="s">
        <v>68</v>
      </c>
      <c r="B33" s="196">
        <v>9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0">
        <f t="shared" si="0"/>
        <v>0</v>
      </c>
      <c r="AF33" s="16"/>
      <c r="AG33" s="126">
        <f t="shared" si="1"/>
        <v>0</v>
      </c>
      <c r="AH33" s="1"/>
      <c r="AI33" s="14">
        <f t="shared" si="2"/>
        <v>0</v>
      </c>
      <c r="AJ33" s="1"/>
      <c r="AK33" s="1"/>
    </row>
    <row r="34" spans="1:37" ht="15" customHeight="1">
      <c r="A34" s="165" t="s">
        <v>69</v>
      </c>
      <c r="B34" s="196">
        <v>10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48</v>
      </c>
      <c r="P34" s="13">
        <v>26</v>
      </c>
      <c r="Q34" s="13">
        <v>11</v>
      </c>
      <c r="R34" s="13"/>
      <c r="S34" s="13">
        <v>5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0">
        <f t="shared" si="0"/>
        <v>887</v>
      </c>
      <c r="AF34" s="16">
        <v>41.56</v>
      </c>
      <c r="AG34" s="126">
        <f t="shared" si="1"/>
        <v>845.44</v>
      </c>
      <c r="AH34" s="1"/>
      <c r="AI34" s="14">
        <f t="shared" si="2"/>
        <v>90</v>
      </c>
      <c r="AJ34" s="1"/>
      <c r="AK34" s="1"/>
    </row>
    <row r="35" spans="1:37" ht="15" customHeight="1">
      <c r="A35" s="165" t="s">
        <v>70</v>
      </c>
      <c r="B35" s="196">
        <v>10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0">
        <f t="shared" si="0"/>
        <v>0</v>
      </c>
      <c r="AF35" s="16"/>
      <c r="AG35" s="126">
        <f t="shared" si="1"/>
        <v>0</v>
      </c>
      <c r="AH35" s="1"/>
      <c r="AI35" s="14">
        <f t="shared" si="2"/>
        <v>0</v>
      </c>
      <c r="AJ35" s="1"/>
      <c r="AK35" s="1"/>
    </row>
    <row r="36" spans="1:37" ht="15" customHeight="1">
      <c r="A36" s="165" t="s">
        <v>71</v>
      </c>
      <c r="B36" s="196">
        <v>10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0">
        <f t="shared" si="0"/>
        <v>0</v>
      </c>
      <c r="AF36" s="16"/>
      <c r="AG36" s="126">
        <f t="shared" si="1"/>
        <v>0</v>
      </c>
      <c r="AH36" s="1"/>
      <c r="AI36" s="14">
        <f t="shared" si="2"/>
        <v>0</v>
      </c>
      <c r="AJ36" s="1"/>
      <c r="AK36" s="1"/>
    </row>
    <row r="37" spans="1:37" ht="15" customHeight="1">
      <c r="A37" s="165" t="s">
        <v>72</v>
      </c>
      <c r="B37" s="196">
        <v>11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>
        <v>45</v>
      </c>
      <c r="P37" s="13">
        <v>25</v>
      </c>
      <c r="Q37" s="13">
        <v>15</v>
      </c>
      <c r="R37" s="13"/>
      <c r="S37" s="13">
        <v>5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0">
        <f t="shared" si="0"/>
        <v>880</v>
      </c>
      <c r="AF37" s="16">
        <v>52.78</v>
      </c>
      <c r="AG37" s="126">
        <f t="shared" si="1"/>
        <v>827.22</v>
      </c>
      <c r="AH37" s="1"/>
      <c r="AI37" s="14">
        <f t="shared" si="2"/>
        <v>90</v>
      </c>
      <c r="AJ37" s="1"/>
      <c r="AK37" s="1"/>
    </row>
    <row r="38" spans="1:37" ht="15" customHeight="1">
      <c r="A38" s="165" t="s">
        <v>73</v>
      </c>
      <c r="B38" s="196">
        <v>11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0">
        <f t="shared" si="0"/>
        <v>0</v>
      </c>
      <c r="AF38" s="16"/>
      <c r="AG38" s="126">
        <f t="shared" si="1"/>
        <v>0</v>
      </c>
      <c r="AH38" s="1"/>
      <c r="AI38" s="14">
        <f t="shared" si="2"/>
        <v>0</v>
      </c>
      <c r="AJ38" s="1"/>
      <c r="AK38" s="1"/>
    </row>
    <row r="39" spans="1:37" ht="15" customHeight="1">
      <c r="A39" s="165" t="s">
        <v>74</v>
      </c>
      <c r="B39" s="196">
        <v>11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0">
        <f t="shared" si="0"/>
        <v>0</v>
      </c>
      <c r="AF39" s="16"/>
      <c r="AG39" s="126">
        <f t="shared" si="1"/>
        <v>0</v>
      </c>
      <c r="AH39" s="1"/>
      <c r="AI39" s="14">
        <f t="shared" si="2"/>
        <v>0</v>
      </c>
      <c r="AJ39" s="1"/>
      <c r="AK39" s="1"/>
    </row>
    <row r="40" spans="1:37" ht="15" customHeight="1">
      <c r="A40" s="165" t="s">
        <v>75</v>
      </c>
      <c r="B40" s="196">
        <v>12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v>47</v>
      </c>
      <c r="P40" s="13">
        <v>30</v>
      </c>
      <c r="Q40" s="13">
        <v>8</v>
      </c>
      <c r="R40" s="13"/>
      <c r="S40" s="13">
        <v>5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0">
        <f t="shared" si="0"/>
        <v>889</v>
      </c>
      <c r="AF40" s="16">
        <v>40.62</v>
      </c>
      <c r="AG40" s="126">
        <f t="shared" si="1"/>
        <v>848.38</v>
      </c>
      <c r="AH40" s="1"/>
      <c r="AI40" s="14">
        <f t="shared" si="2"/>
        <v>90</v>
      </c>
      <c r="AJ40" s="1"/>
      <c r="AK40" s="1"/>
    </row>
    <row r="41" spans="1:37" ht="15" customHeight="1">
      <c r="A41" s="165" t="s">
        <v>76</v>
      </c>
      <c r="B41" s="196">
        <v>12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0">
        <f t="shared" si="0"/>
        <v>0</v>
      </c>
      <c r="AF41" s="16"/>
      <c r="AG41" s="126">
        <f t="shared" si="1"/>
        <v>0</v>
      </c>
      <c r="AH41" s="1"/>
      <c r="AI41" s="14">
        <f t="shared" si="2"/>
        <v>0</v>
      </c>
      <c r="AJ41" s="1"/>
      <c r="AK41" s="1"/>
    </row>
    <row r="42" spans="1:37" ht="15" customHeight="1">
      <c r="A42" s="165" t="s">
        <v>77</v>
      </c>
      <c r="B42" s="196">
        <v>12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0">
        <f t="shared" si="0"/>
        <v>0</v>
      </c>
      <c r="AF42" s="16"/>
      <c r="AG42" s="126">
        <f t="shared" si="1"/>
        <v>0</v>
      </c>
      <c r="AH42" s="1"/>
      <c r="AI42" s="14">
        <f t="shared" si="2"/>
        <v>0</v>
      </c>
      <c r="AJ42" s="1"/>
      <c r="AK42" s="1"/>
    </row>
    <row r="43" spans="1:35" ht="15" customHeight="1">
      <c r="A43" s="165" t="s">
        <v>78</v>
      </c>
      <c r="B43" s="196">
        <v>13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48</v>
      </c>
      <c r="P43" s="13">
        <v>27</v>
      </c>
      <c r="Q43" s="13">
        <v>12</v>
      </c>
      <c r="R43" s="13"/>
      <c r="S43" s="13">
        <v>3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0">
        <f t="shared" si="0"/>
        <v>906</v>
      </c>
      <c r="AF43" s="16">
        <v>41.53</v>
      </c>
      <c r="AG43" s="126">
        <f t="shared" si="1"/>
        <v>864.47</v>
      </c>
      <c r="AI43" s="14">
        <f t="shared" si="2"/>
        <v>90</v>
      </c>
    </row>
    <row r="44" spans="1:35" ht="15" customHeight="1">
      <c r="A44" s="165" t="s">
        <v>79</v>
      </c>
      <c r="B44" s="196">
        <v>13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0">
        <f t="shared" si="0"/>
        <v>0</v>
      </c>
      <c r="AF44" s="16"/>
      <c r="AG44" s="126">
        <f t="shared" si="1"/>
        <v>0</v>
      </c>
      <c r="AI44" s="14">
        <f t="shared" si="2"/>
        <v>0</v>
      </c>
    </row>
    <row r="45" spans="1:35" ht="15" customHeight="1">
      <c r="A45" s="165" t="s">
        <v>150</v>
      </c>
      <c r="B45" s="196">
        <v>13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0">
        <f t="shared" si="0"/>
        <v>0</v>
      </c>
      <c r="AF45" s="16"/>
      <c r="AG45" s="126">
        <f t="shared" si="1"/>
        <v>0</v>
      </c>
      <c r="AI45" s="14">
        <f t="shared" si="2"/>
        <v>0</v>
      </c>
    </row>
    <row r="46" spans="1:35" ht="15" customHeight="1">
      <c r="A46" s="165"/>
      <c r="B46" s="196">
        <v>14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0">
        <f t="shared" si="0"/>
        <v>0</v>
      </c>
      <c r="AF46" s="16"/>
      <c r="AG46" s="126">
        <f t="shared" si="1"/>
        <v>0</v>
      </c>
      <c r="AI46" s="14">
        <f t="shared" si="2"/>
        <v>0</v>
      </c>
    </row>
    <row r="47" spans="1:35" ht="15" customHeight="1">
      <c r="A47" s="165"/>
      <c r="B47" s="196">
        <v>14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0">
        <f t="shared" si="0"/>
        <v>0</v>
      </c>
      <c r="AF47" s="16"/>
      <c r="AG47" s="126">
        <f t="shared" si="1"/>
        <v>0</v>
      </c>
      <c r="AI47" s="14">
        <f t="shared" si="2"/>
        <v>0</v>
      </c>
    </row>
    <row r="48" spans="1:35" ht="15" customHeight="1">
      <c r="A48" s="165"/>
      <c r="B48" s="196">
        <v>14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0">
        <f t="shared" si="0"/>
        <v>0</v>
      </c>
      <c r="AF48" s="16"/>
      <c r="AG48" s="126">
        <f t="shared" si="1"/>
        <v>0</v>
      </c>
      <c r="AI48" s="14">
        <f t="shared" si="2"/>
        <v>0</v>
      </c>
    </row>
    <row r="49" spans="1:35" ht="15" customHeight="1">
      <c r="A49" s="166" t="s">
        <v>80</v>
      </c>
      <c r="B49" s="196">
        <v>15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v>49</v>
      </c>
      <c r="P49" s="13">
        <v>29</v>
      </c>
      <c r="Q49" s="13">
        <v>3</v>
      </c>
      <c r="R49" s="13"/>
      <c r="S49" s="13">
        <v>9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0">
        <f t="shared" si="0"/>
        <v>856</v>
      </c>
      <c r="AF49" s="16">
        <v>55.11</v>
      </c>
      <c r="AG49" s="126">
        <f t="shared" si="1"/>
        <v>800.89</v>
      </c>
      <c r="AI49" s="14">
        <f t="shared" si="2"/>
        <v>90</v>
      </c>
    </row>
    <row r="50" spans="1:35" ht="15" customHeight="1">
      <c r="A50" s="166" t="s">
        <v>81</v>
      </c>
      <c r="B50" s="196">
        <v>15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0">
        <f t="shared" si="0"/>
        <v>0</v>
      </c>
      <c r="AF50" s="16"/>
      <c r="AG50" s="126">
        <f t="shared" si="1"/>
        <v>0</v>
      </c>
      <c r="AI50" s="14">
        <f t="shared" si="2"/>
        <v>0</v>
      </c>
    </row>
    <row r="51" spans="1:35" ht="15" customHeight="1">
      <c r="A51" s="166" t="s">
        <v>117</v>
      </c>
      <c r="B51" s="196">
        <v>15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0">
        <f t="shared" si="0"/>
        <v>0</v>
      </c>
      <c r="AF51" s="16"/>
      <c r="AG51" s="126">
        <f t="shared" si="1"/>
        <v>0</v>
      </c>
      <c r="AI51" s="14">
        <f t="shared" si="2"/>
        <v>0</v>
      </c>
    </row>
    <row r="52" spans="1:35" ht="15" customHeight="1">
      <c r="A52" s="166" t="s">
        <v>82</v>
      </c>
      <c r="B52" s="196">
        <v>16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>
        <v>63</v>
      </c>
      <c r="P52" s="13">
        <v>15</v>
      </c>
      <c r="Q52" s="13">
        <v>8</v>
      </c>
      <c r="R52" s="13"/>
      <c r="S52" s="13">
        <v>4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0">
        <f t="shared" si="0"/>
        <v>915</v>
      </c>
      <c r="AF52" s="16">
        <v>59.49</v>
      </c>
      <c r="AG52" s="126">
        <f t="shared" si="1"/>
        <v>855.51</v>
      </c>
      <c r="AI52" s="14">
        <f t="shared" si="2"/>
        <v>90</v>
      </c>
    </row>
    <row r="53" spans="1:35" ht="15" customHeight="1">
      <c r="A53" s="166" t="s">
        <v>179</v>
      </c>
      <c r="B53" s="196">
        <v>16</v>
      </c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0">
        <f t="shared" si="0"/>
        <v>0</v>
      </c>
      <c r="AF53" s="16"/>
      <c r="AG53" s="126">
        <f t="shared" si="1"/>
        <v>0</v>
      </c>
      <c r="AI53" s="14">
        <f t="shared" si="2"/>
        <v>0</v>
      </c>
    </row>
    <row r="54" spans="1:35" ht="15">
      <c r="A54" s="166" t="s">
        <v>83</v>
      </c>
      <c r="B54" s="196">
        <v>16</v>
      </c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0">
        <f t="shared" si="0"/>
        <v>0</v>
      </c>
      <c r="AF54" s="16"/>
      <c r="AG54" s="126">
        <f t="shared" si="1"/>
        <v>0</v>
      </c>
      <c r="AI54" s="14">
        <f t="shared" si="2"/>
        <v>0</v>
      </c>
    </row>
    <row r="55" spans="1:35" ht="15">
      <c r="A55" s="166" t="s">
        <v>84</v>
      </c>
      <c r="B55" s="196">
        <v>17</v>
      </c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>
        <v>60</v>
      </c>
      <c r="P55" s="13">
        <v>21</v>
      </c>
      <c r="Q55" s="13">
        <v>6</v>
      </c>
      <c r="R55" s="13"/>
      <c r="S55" s="13">
        <v>3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0">
        <f t="shared" si="0"/>
        <v>924</v>
      </c>
      <c r="AF55" s="16">
        <v>42.02</v>
      </c>
      <c r="AG55" s="126">
        <f t="shared" si="1"/>
        <v>881.98</v>
      </c>
      <c r="AI55" s="14">
        <f t="shared" si="2"/>
        <v>90</v>
      </c>
    </row>
    <row r="56" spans="1:35" ht="15">
      <c r="A56" s="166" t="s">
        <v>85</v>
      </c>
      <c r="B56" s="196">
        <v>17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0">
        <f t="shared" si="0"/>
        <v>0</v>
      </c>
      <c r="AF56" s="16"/>
      <c r="AG56" s="126">
        <f t="shared" si="1"/>
        <v>0</v>
      </c>
      <c r="AI56" s="14">
        <f t="shared" si="2"/>
        <v>0</v>
      </c>
    </row>
    <row r="57" spans="1:35" ht="15">
      <c r="A57" s="166" t="s">
        <v>86</v>
      </c>
      <c r="B57" s="196">
        <v>17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0">
        <f t="shared" si="0"/>
        <v>0</v>
      </c>
      <c r="AF57" s="16"/>
      <c r="AG57" s="126">
        <f t="shared" si="1"/>
        <v>0</v>
      </c>
      <c r="AI57" s="14">
        <f t="shared" si="2"/>
        <v>0</v>
      </c>
    </row>
    <row r="58" spans="1:35" ht="15">
      <c r="A58" s="166" t="s">
        <v>87</v>
      </c>
      <c r="B58" s="196">
        <v>18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>
        <v>71</v>
      </c>
      <c r="P58" s="13">
        <v>17</v>
      </c>
      <c r="Q58" s="13">
        <v>1</v>
      </c>
      <c r="R58" s="13"/>
      <c r="S58" s="13">
        <v>1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0">
        <f t="shared" si="0"/>
        <v>960</v>
      </c>
      <c r="AF58" s="16">
        <v>49.21</v>
      </c>
      <c r="AG58" s="126">
        <f t="shared" si="1"/>
        <v>910.79</v>
      </c>
      <c r="AI58" s="14">
        <f t="shared" si="2"/>
        <v>90</v>
      </c>
    </row>
    <row r="59" spans="1:35" ht="15">
      <c r="A59" s="166" t="s">
        <v>118</v>
      </c>
      <c r="B59" s="196">
        <v>18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0">
        <f t="shared" si="0"/>
        <v>0</v>
      </c>
      <c r="AF59" s="16"/>
      <c r="AG59" s="126">
        <f t="shared" si="1"/>
        <v>0</v>
      </c>
      <c r="AI59" s="14">
        <f t="shared" si="2"/>
        <v>0</v>
      </c>
    </row>
    <row r="60" spans="1:35" ht="15">
      <c r="A60" s="166" t="s">
        <v>88</v>
      </c>
      <c r="B60" s="196">
        <v>18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0">
        <f t="shared" si="0"/>
        <v>0</v>
      </c>
      <c r="AF60" s="16"/>
      <c r="AG60" s="126">
        <f t="shared" si="1"/>
        <v>0</v>
      </c>
      <c r="AI60" s="14">
        <f t="shared" si="2"/>
        <v>0</v>
      </c>
    </row>
    <row r="61" spans="1:35" ht="15">
      <c r="A61" s="166" t="s">
        <v>89</v>
      </c>
      <c r="B61" s="196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v>37</v>
      </c>
      <c r="P61" s="13">
        <v>27</v>
      </c>
      <c r="Q61" s="13">
        <v>15</v>
      </c>
      <c r="R61" s="13"/>
      <c r="S61" s="13">
        <v>11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0">
        <f t="shared" si="0"/>
        <v>812</v>
      </c>
      <c r="AF61" s="16">
        <v>79.66</v>
      </c>
      <c r="AG61" s="126">
        <f t="shared" si="1"/>
        <v>732.34</v>
      </c>
      <c r="AI61" s="14">
        <f t="shared" si="2"/>
        <v>90</v>
      </c>
    </row>
    <row r="62" spans="1:35" ht="15">
      <c r="A62" s="166" t="s">
        <v>90</v>
      </c>
      <c r="B62" s="196">
        <v>19</v>
      </c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0">
        <f t="shared" si="0"/>
        <v>0</v>
      </c>
      <c r="AF62" s="16"/>
      <c r="AG62" s="126">
        <f t="shared" si="1"/>
        <v>0</v>
      </c>
      <c r="AI62" s="14">
        <f t="shared" si="2"/>
        <v>0</v>
      </c>
    </row>
    <row r="63" spans="1:35" ht="15">
      <c r="A63" s="166" t="s">
        <v>91</v>
      </c>
      <c r="B63" s="196">
        <v>19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0">
        <f t="shared" si="0"/>
        <v>0</v>
      </c>
      <c r="AF63" s="16"/>
      <c r="AG63" s="126">
        <f t="shared" si="1"/>
        <v>0</v>
      </c>
      <c r="AI63" s="14">
        <f t="shared" si="2"/>
        <v>0</v>
      </c>
    </row>
    <row r="64" spans="1:35" ht="15">
      <c r="A64" s="166" t="s">
        <v>92</v>
      </c>
      <c r="B64" s="196">
        <v>20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>
        <v>31</v>
      </c>
      <c r="P64" s="13">
        <v>28</v>
      </c>
      <c r="Q64" s="13">
        <v>13</v>
      </c>
      <c r="R64" s="13"/>
      <c r="S64" s="13">
        <v>18</v>
      </c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0">
        <f t="shared" si="0"/>
        <v>738</v>
      </c>
      <c r="AF64" s="16">
        <v>50.4</v>
      </c>
      <c r="AG64" s="126">
        <f t="shared" si="1"/>
        <v>687.6</v>
      </c>
      <c r="AI64" s="14">
        <f t="shared" si="2"/>
        <v>90</v>
      </c>
    </row>
    <row r="65" spans="1:35" ht="15">
      <c r="A65" s="166" t="s">
        <v>93</v>
      </c>
      <c r="B65" s="196">
        <v>20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0">
        <f t="shared" si="0"/>
        <v>0</v>
      </c>
      <c r="AF65" s="16"/>
      <c r="AG65" s="126">
        <f t="shared" si="1"/>
        <v>0</v>
      </c>
      <c r="AI65" s="14">
        <f t="shared" si="2"/>
        <v>0</v>
      </c>
    </row>
    <row r="66" spans="1:35" ht="15">
      <c r="A66" s="166" t="s">
        <v>151</v>
      </c>
      <c r="B66" s="196">
        <v>20</v>
      </c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0">
        <f t="shared" si="0"/>
        <v>0</v>
      </c>
      <c r="AF66" s="16"/>
      <c r="AG66" s="126">
        <f t="shared" si="1"/>
        <v>0</v>
      </c>
      <c r="AI66" s="14">
        <f t="shared" si="2"/>
        <v>0</v>
      </c>
    </row>
    <row r="67" spans="1:35" ht="15">
      <c r="A67" s="166" t="s">
        <v>94</v>
      </c>
      <c r="B67" s="196">
        <v>21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>
        <v>54</v>
      </c>
      <c r="P67" s="13">
        <v>29</v>
      </c>
      <c r="Q67" s="13">
        <v>6</v>
      </c>
      <c r="R67" s="13"/>
      <c r="S67" s="13">
        <v>1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0">
        <f t="shared" si="0"/>
        <v>938</v>
      </c>
      <c r="AF67" s="16">
        <v>51.19</v>
      </c>
      <c r="AG67" s="126">
        <f t="shared" si="1"/>
        <v>886.81</v>
      </c>
      <c r="AI67" s="14">
        <f t="shared" si="2"/>
        <v>90</v>
      </c>
    </row>
    <row r="68" spans="1:35" ht="15">
      <c r="A68" s="166" t="s">
        <v>95</v>
      </c>
      <c r="B68" s="196">
        <v>21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0">
        <f t="shared" si="0"/>
        <v>0</v>
      </c>
      <c r="AF68" s="16"/>
      <c r="AG68" s="126">
        <f t="shared" si="1"/>
        <v>0</v>
      </c>
      <c r="AI68" s="14">
        <f t="shared" si="2"/>
        <v>0</v>
      </c>
    </row>
    <row r="69" spans="1:35" ht="15">
      <c r="A69" s="166" t="s">
        <v>96</v>
      </c>
      <c r="B69" s="196">
        <v>21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0">
        <f t="shared" si="0"/>
        <v>0</v>
      </c>
      <c r="AF69" s="16"/>
      <c r="AG69" s="126">
        <f t="shared" si="1"/>
        <v>0</v>
      </c>
      <c r="AI69" s="14">
        <f t="shared" si="2"/>
        <v>0</v>
      </c>
    </row>
    <row r="70" spans="1:35" ht="15">
      <c r="A70" s="166" t="s">
        <v>97</v>
      </c>
      <c r="B70" s="196">
        <v>22</v>
      </c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>
        <v>26</v>
      </c>
      <c r="P70" s="13">
        <v>23</v>
      </c>
      <c r="Q70" s="13">
        <v>19</v>
      </c>
      <c r="R70" s="13"/>
      <c r="S70" s="13">
        <v>22</v>
      </c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0">
        <f t="shared" si="0"/>
        <v>687</v>
      </c>
      <c r="AF70" s="16">
        <v>91.64</v>
      </c>
      <c r="AG70" s="126">
        <f t="shared" si="1"/>
        <v>595.36</v>
      </c>
      <c r="AI70" s="14">
        <f t="shared" si="2"/>
        <v>90</v>
      </c>
    </row>
    <row r="71" spans="1:35" ht="15">
      <c r="A71" s="166" t="s">
        <v>98</v>
      </c>
      <c r="B71" s="196">
        <v>22</v>
      </c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0">
        <f t="shared" si="0"/>
        <v>0</v>
      </c>
      <c r="AF71" s="16"/>
      <c r="AG71" s="126">
        <f t="shared" si="1"/>
        <v>0</v>
      </c>
      <c r="AI71" s="14">
        <f t="shared" si="2"/>
        <v>0</v>
      </c>
    </row>
    <row r="72" spans="1:35" ht="15">
      <c r="A72" s="166" t="s">
        <v>152</v>
      </c>
      <c r="B72" s="196">
        <v>22</v>
      </c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0">
        <f aca="true" t="shared" si="3" ref="AE72:AE96">C72*10+E72*AM$14+F72*AM$15+G72*AM$16+H72*10+I72*9+J72*8+K72*7+L72*6+M72*5+O72*AM$21+P72*AM$22+Q72*AM$23+R72*AM$24+T72*10+U72*9+V72*8+W72*7+X72*6+Y72*5+Z72*4+AA72*3+AB72*2+AC72</f>
        <v>0</v>
      </c>
      <c r="AF72" s="16"/>
      <c r="AG72" s="126">
        <f aca="true" t="shared" si="4" ref="AG72:AG96">IF(AE72-AF72&lt;0,0,AE72-AF72)</f>
        <v>0</v>
      </c>
      <c r="AI72" s="14">
        <f aca="true" t="shared" si="5" ref="AI72:AI96">SUM(C72:AD72)</f>
        <v>0</v>
      </c>
    </row>
    <row r="73" spans="1:35" ht="15">
      <c r="A73" s="166" t="s">
        <v>99</v>
      </c>
      <c r="B73" s="196">
        <v>23</v>
      </c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>
        <v>59</v>
      </c>
      <c r="P73" s="13">
        <v>16</v>
      </c>
      <c r="Q73" s="13">
        <v>9</v>
      </c>
      <c r="R73" s="13"/>
      <c r="S73" s="13">
        <v>6</v>
      </c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0">
        <f t="shared" si="3"/>
        <v>890</v>
      </c>
      <c r="AF73" s="16">
        <v>70.53</v>
      </c>
      <c r="AG73" s="126">
        <f t="shared" si="4"/>
        <v>819.47</v>
      </c>
      <c r="AI73" s="14">
        <f t="shared" si="5"/>
        <v>90</v>
      </c>
    </row>
    <row r="74" spans="1:35" ht="15">
      <c r="A74" s="166" t="s">
        <v>100</v>
      </c>
      <c r="B74" s="196">
        <v>23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0">
        <f t="shared" si="3"/>
        <v>0</v>
      </c>
      <c r="AF74" s="16"/>
      <c r="AG74" s="126">
        <f t="shared" si="4"/>
        <v>0</v>
      </c>
      <c r="AI74" s="14">
        <f t="shared" si="5"/>
        <v>0</v>
      </c>
    </row>
    <row r="75" spans="1:35" ht="15">
      <c r="A75" s="166" t="s">
        <v>153</v>
      </c>
      <c r="B75" s="196">
        <v>23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0">
        <f t="shared" si="3"/>
        <v>0</v>
      </c>
      <c r="AF75" s="16"/>
      <c r="AG75" s="126">
        <f t="shared" si="4"/>
        <v>0</v>
      </c>
      <c r="AI75" s="14">
        <f t="shared" si="5"/>
        <v>0</v>
      </c>
    </row>
    <row r="76" spans="1:35" ht="15">
      <c r="A76" s="166" t="s">
        <v>101</v>
      </c>
      <c r="B76" s="196">
        <v>24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>
        <v>59</v>
      </c>
      <c r="P76" s="13">
        <v>23</v>
      </c>
      <c r="Q76" s="13">
        <v>4</v>
      </c>
      <c r="R76" s="13"/>
      <c r="S76" s="13">
        <v>4</v>
      </c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0">
        <f t="shared" si="3"/>
        <v>915</v>
      </c>
      <c r="AF76" s="16">
        <v>72.05</v>
      </c>
      <c r="AG76" s="126">
        <f t="shared" si="4"/>
        <v>842.95</v>
      </c>
      <c r="AI76" s="14">
        <f t="shared" si="5"/>
        <v>90</v>
      </c>
    </row>
    <row r="77" spans="1:35" ht="15">
      <c r="A77" s="166" t="s">
        <v>154</v>
      </c>
      <c r="B77" s="196">
        <v>24</v>
      </c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0">
        <f t="shared" si="3"/>
        <v>0</v>
      </c>
      <c r="AF77" s="16"/>
      <c r="AG77" s="126">
        <f t="shared" si="4"/>
        <v>0</v>
      </c>
      <c r="AI77" s="14">
        <f t="shared" si="5"/>
        <v>0</v>
      </c>
    </row>
    <row r="78" spans="1:35" ht="15">
      <c r="A78" s="166" t="s">
        <v>102</v>
      </c>
      <c r="B78" s="196">
        <v>24</v>
      </c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0">
        <f t="shared" si="3"/>
        <v>0</v>
      </c>
      <c r="AF78" s="16"/>
      <c r="AG78" s="126">
        <f t="shared" si="4"/>
        <v>0</v>
      </c>
      <c r="AI78" s="14">
        <f t="shared" si="5"/>
        <v>0</v>
      </c>
    </row>
    <row r="79" spans="1:35" ht="15">
      <c r="A79" s="166" t="s">
        <v>103</v>
      </c>
      <c r="B79" s="196">
        <v>25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>
        <v>18</v>
      </c>
      <c r="P79" s="13">
        <v>25</v>
      </c>
      <c r="Q79" s="13">
        <v>12</v>
      </c>
      <c r="R79" s="13"/>
      <c r="S79" s="13">
        <v>35</v>
      </c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0">
        <f t="shared" si="3"/>
        <v>556</v>
      </c>
      <c r="AF79" s="16">
        <v>78.54</v>
      </c>
      <c r="AG79" s="126">
        <f t="shared" si="4"/>
        <v>477.46</v>
      </c>
      <c r="AI79" s="14">
        <f t="shared" si="5"/>
        <v>90</v>
      </c>
    </row>
    <row r="80" spans="1:35" ht="15">
      <c r="A80" s="166" t="s">
        <v>104</v>
      </c>
      <c r="B80" s="196">
        <v>25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0">
        <f t="shared" si="3"/>
        <v>0</v>
      </c>
      <c r="AF80" s="16"/>
      <c r="AG80" s="126">
        <f t="shared" si="4"/>
        <v>0</v>
      </c>
      <c r="AI80" s="14">
        <f t="shared" si="5"/>
        <v>0</v>
      </c>
    </row>
    <row r="81" spans="1:35" ht="15">
      <c r="A81" s="166" t="s">
        <v>105</v>
      </c>
      <c r="B81" s="196">
        <v>25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0">
        <f t="shared" si="3"/>
        <v>0</v>
      </c>
      <c r="AF81" s="16"/>
      <c r="AG81" s="126">
        <f t="shared" si="4"/>
        <v>0</v>
      </c>
      <c r="AI81" s="14">
        <f t="shared" si="5"/>
        <v>0</v>
      </c>
    </row>
    <row r="82" spans="1:35" ht="15">
      <c r="A82" s="166" t="s">
        <v>116</v>
      </c>
      <c r="B82" s="196">
        <v>26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>
        <v>38</v>
      </c>
      <c r="P82" s="13">
        <v>29</v>
      </c>
      <c r="Q82" s="13">
        <v>14</v>
      </c>
      <c r="R82" s="13"/>
      <c r="S82" s="13">
        <v>9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0">
        <f t="shared" si="3"/>
        <v>834</v>
      </c>
      <c r="AF82" s="16">
        <v>51.42</v>
      </c>
      <c r="AG82" s="126">
        <f t="shared" si="4"/>
        <v>782.58</v>
      </c>
      <c r="AI82" s="14">
        <f t="shared" si="5"/>
        <v>90</v>
      </c>
    </row>
    <row r="83" spans="1:35" ht="15">
      <c r="A83" s="166" t="s">
        <v>155</v>
      </c>
      <c r="B83" s="196">
        <v>26</v>
      </c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0">
        <f t="shared" si="3"/>
        <v>0</v>
      </c>
      <c r="AF83" s="16"/>
      <c r="AG83" s="126">
        <f t="shared" si="4"/>
        <v>0</v>
      </c>
      <c r="AI83" s="14">
        <f t="shared" si="5"/>
        <v>0</v>
      </c>
    </row>
    <row r="84" spans="1:35" ht="15">
      <c r="A84" s="166" t="s">
        <v>106</v>
      </c>
      <c r="B84" s="196">
        <v>26</v>
      </c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0">
        <f t="shared" si="3"/>
        <v>0</v>
      </c>
      <c r="AF84" s="16"/>
      <c r="AG84" s="126">
        <f t="shared" si="4"/>
        <v>0</v>
      </c>
      <c r="AI84" s="14">
        <f t="shared" si="5"/>
        <v>0</v>
      </c>
    </row>
    <row r="85" spans="1:35" ht="15">
      <c r="A85" s="166" t="s">
        <v>156</v>
      </c>
      <c r="B85" s="196">
        <v>27</v>
      </c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>
        <v>33</v>
      </c>
      <c r="P85" s="13">
        <v>29</v>
      </c>
      <c r="Q85" s="13">
        <v>10</v>
      </c>
      <c r="R85" s="13"/>
      <c r="S85" s="13">
        <v>18</v>
      </c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0">
        <f t="shared" si="3"/>
        <v>743</v>
      </c>
      <c r="AF85" s="16">
        <v>63.76</v>
      </c>
      <c r="AG85" s="126">
        <f t="shared" si="4"/>
        <v>679.24</v>
      </c>
      <c r="AI85" s="14">
        <f t="shared" si="5"/>
        <v>90</v>
      </c>
    </row>
    <row r="86" spans="1:35" ht="15">
      <c r="A86" s="166" t="s">
        <v>157</v>
      </c>
      <c r="B86" s="196">
        <v>27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0">
        <f t="shared" si="3"/>
        <v>0</v>
      </c>
      <c r="AF86" s="16"/>
      <c r="AG86" s="126">
        <f t="shared" si="4"/>
        <v>0</v>
      </c>
      <c r="AI86" s="14">
        <f t="shared" si="5"/>
        <v>0</v>
      </c>
    </row>
    <row r="87" spans="1:35" ht="15">
      <c r="A87" s="166" t="s">
        <v>158</v>
      </c>
      <c r="B87" s="196">
        <v>27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0">
        <f t="shared" si="3"/>
        <v>0</v>
      </c>
      <c r="AF87" s="16"/>
      <c r="AG87" s="126">
        <f t="shared" si="4"/>
        <v>0</v>
      </c>
      <c r="AI87" s="14">
        <f t="shared" si="5"/>
        <v>0</v>
      </c>
    </row>
    <row r="88" spans="1:35" ht="15">
      <c r="A88" s="166" t="s">
        <v>159</v>
      </c>
      <c r="B88" s="196">
        <v>28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>
        <v>45</v>
      </c>
      <c r="P88" s="13">
        <v>39</v>
      </c>
      <c r="Q88" s="13">
        <v>4</v>
      </c>
      <c r="R88" s="13"/>
      <c r="S88" s="13">
        <v>2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0">
        <f t="shared" si="3"/>
        <v>921</v>
      </c>
      <c r="AF88" s="16">
        <v>50.03</v>
      </c>
      <c r="AG88" s="126">
        <f t="shared" si="4"/>
        <v>870.97</v>
      </c>
      <c r="AI88" s="14">
        <f t="shared" si="5"/>
        <v>90</v>
      </c>
    </row>
    <row r="89" spans="1:35" ht="15">
      <c r="A89" s="166" t="s">
        <v>107</v>
      </c>
      <c r="B89" s="196">
        <v>28</v>
      </c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0">
        <f t="shared" si="3"/>
        <v>0</v>
      </c>
      <c r="AF89" s="16"/>
      <c r="AG89" s="126">
        <f t="shared" si="4"/>
        <v>0</v>
      </c>
      <c r="AI89" s="14">
        <f t="shared" si="5"/>
        <v>0</v>
      </c>
    </row>
    <row r="90" spans="1:35" ht="15">
      <c r="A90" s="166" t="s">
        <v>108</v>
      </c>
      <c r="B90" s="196">
        <v>28</v>
      </c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0">
        <f t="shared" si="3"/>
        <v>0</v>
      </c>
      <c r="AF90" s="16"/>
      <c r="AG90" s="126">
        <f t="shared" si="4"/>
        <v>0</v>
      </c>
      <c r="AI90" s="14">
        <f t="shared" si="5"/>
        <v>0</v>
      </c>
    </row>
    <row r="91" spans="1:35" ht="15">
      <c r="A91" s="166" t="s">
        <v>109</v>
      </c>
      <c r="B91" s="196">
        <v>29</v>
      </c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>
        <v>36</v>
      </c>
      <c r="P91" s="13">
        <v>19</v>
      </c>
      <c r="Q91" s="13">
        <v>17</v>
      </c>
      <c r="R91" s="13"/>
      <c r="S91" s="13">
        <v>18</v>
      </c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0">
        <f t="shared" si="3"/>
        <v>739</v>
      </c>
      <c r="AF91" s="16">
        <v>39.91</v>
      </c>
      <c r="AG91" s="126">
        <f t="shared" si="4"/>
        <v>699.09</v>
      </c>
      <c r="AI91" s="14">
        <f t="shared" si="5"/>
        <v>90</v>
      </c>
    </row>
    <row r="92" spans="1:35" ht="15">
      <c r="A92" s="166" t="s">
        <v>110</v>
      </c>
      <c r="B92" s="196">
        <v>29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0">
        <f t="shared" si="3"/>
        <v>0</v>
      </c>
      <c r="AF92" s="16"/>
      <c r="AG92" s="126">
        <f t="shared" si="4"/>
        <v>0</v>
      </c>
      <c r="AI92" s="14">
        <f t="shared" si="5"/>
        <v>0</v>
      </c>
    </row>
    <row r="93" spans="1:35" ht="15">
      <c r="A93" s="166" t="s">
        <v>111</v>
      </c>
      <c r="B93" s="196">
        <v>29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0">
        <f t="shared" si="3"/>
        <v>0</v>
      </c>
      <c r="AF93" s="16"/>
      <c r="AG93" s="126">
        <f t="shared" si="4"/>
        <v>0</v>
      </c>
      <c r="AI93" s="14">
        <f t="shared" si="5"/>
        <v>0</v>
      </c>
    </row>
    <row r="94" spans="1:35" ht="15">
      <c r="A94" s="166" t="s">
        <v>112</v>
      </c>
      <c r="B94" s="196">
        <v>30</v>
      </c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>
        <v>37</v>
      </c>
      <c r="P94" s="13">
        <v>37</v>
      </c>
      <c r="Q94" s="13">
        <v>14</v>
      </c>
      <c r="R94" s="13"/>
      <c r="S94" s="13">
        <v>2</v>
      </c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0">
        <f t="shared" si="3"/>
        <v>903</v>
      </c>
      <c r="AF94" s="16">
        <v>59.34</v>
      </c>
      <c r="AG94" s="126">
        <f t="shared" si="4"/>
        <v>843.66</v>
      </c>
      <c r="AI94" s="14">
        <f t="shared" si="5"/>
        <v>90</v>
      </c>
    </row>
    <row r="95" spans="1:35" ht="15">
      <c r="A95" s="166" t="s">
        <v>113</v>
      </c>
      <c r="B95" s="196">
        <v>30</v>
      </c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0">
        <f t="shared" si="3"/>
        <v>0</v>
      </c>
      <c r="AF95" s="16"/>
      <c r="AG95" s="126">
        <f t="shared" si="4"/>
        <v>0</v>
      </c>
      <c r="AI95" s="14">
        <f t="shared" si="5"/>
        <v>0</v>
      </c>
    </row>
    <row r="96" spans="1:35" s="188" customFormat="1" ht="15">
      <c r="A96" s="166" t="s">
        <v>160</v>
      </c>
      <c r="B96" s="196">
        <v>30</v>
      </c>
      <c r="C96" s="184"/>
      <c r="D96" s="184"/>
      <c r="E96" s="184"/>
      <c r="F96" s="184"/>
      <c r="G96" s="184"/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5">
        <f t="shared" si="3"/>
        <v>0</v>
      </c>
      <c r="AF96" s="186"/>
      <c r="AG96" s="187">
        <f t="shared" si="4"/>
        <v>0</v>
      </c>
      <c r="AI96" s="189">
        <f t="shared" si="5"/>
        <v>0</v>
      </c>
    </row>
    <row r="97" spans="1:35" s="188" customFormat="1" ht="15">
      <c r="A97" s="166" t="s">
        <v>161</v>
      </c>
      <c r="B97" s="196">
        <v>31</v>
      </c>
      <c r="C97" s="184"/>
      <c r="D97" s="184"/>
      <c r="E97" s="184"/>
      <c r="F97" s="184"/>
      <c r="G97" s="184"/>
      <c r="H97" s="184"/>
      <c r="I97" s="184"/>
      <c r="J97" s="184"/>
      <c r="K97" s="184"/>
      <c r="L97" s="184"/>
      <c r="M97" s="184"/>
      <c r="N97" s="184"/>
      <c r="O97" s="184">
        <v>57</v>
      </c>
      <c r="P97" s="184">
        <v>17</v>
      </c>
      <c r="Q97" s="184">
        <v>12</v>
      </c>
      <c r="R97" s="184"/>
      <c r="S97" s="184">
        <v>4</v>
      </c>
      <c r="T97" s="184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5">
        <f>C97*10+E97*AM$14+F97*AM$15+G97*AM$16+H97*10+I97*9+J97*8+K97*7+L97*6+M97*5+O97*AM$21+P97*AM$22+Q97*AM$23+R97*AM$24+T97*10+U97*9+V97*8+W97*7+X97*6+Y97*5+Z97*4+AA97*3+AB97*2+AC97</f>
        <v>905</v>
      </c>
      <c r="AF97" s="186">
        <v>80.22</v>
      </c>
      <c r="AG97" s="187">
        <f>IF(AE97-AF97&lt;0,0,AE97-AF97)</f>
        <v>824.78</v>
      </c>
      <c r="AI97" s="189">
        <f>SUM(C97:AD97)</f>
        <v>90</v>
      </c>
    </row>
    <row r="98" spans="1:35" s="188" customFormat="1" ht="15">
      <c r="A98" s="166" t="s">
        <v>114</v>
      </c>
      <c r="B98" s="196">
        <v>31</v>
      </c>
      <c r="C98" s="184"/>
      <c r="D98" s="184"/>
      <c r="E98" s="184"/>
      <c r="F98" s="184"/>
      <c r="G98" s="184"/>
      <c r="H98" s="184"/>
      <c r="I98" s="184"/>
      <c r="J98" s="184"/>
      <c r="K98" s="184"/>
      <c r="L98" s="184"/>
      <c r="M98" s="184"/>
      <c r="N98" s="184"/>
      <c r="O98" s="184"/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4"/>
      <c r="AC98" s="184"/>
      <c r="AD98" s="184"/>
      <c r="AE98" s="185">
        <f>C98*10+E98*AM$14+F98*AM$15+G98*AM$16+H98*10+I98*9+J98*8+K98*7+L98*6+M98*5+O98*AM$21+P98*AM$22+Q98*AM$23+R98*AM$24+T98*10+U98*9+V98*8+W98*7+X98*6+Y98*5+Z98*4+AA98*3+AB98*2+AC98</f>
        <v>0</v>
      </c>
      <c r="AF98" s="186"/>
      <c r="AG98" s="187">
        <f>IF(AE98-AF98&lt;0,0,AE98-AF98)</f>
        <v>0</v>
      </c>
      <c r="AI98" s="189">
        <f>SUM(C98:AD98)</f>
        <v>0</v>
      </c>
    </row>
    <row r="99" spans="1:35" s="188" customFormat="1" ht="15">
      <c r="A99" s="166" t="s">
        <v>115</v>
      </c>
      <c r="B99" s="196">
        <v>31</v>
      </c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184"/>
      <c r="T99" s="184"/>
      <c r="U99" s="184"/>
      <c r="V99" s="184"/>
      <c r="W99" s="184"/>
      <c r="X99" s="184"/>
      <c r="Y99" s="184"/>
      <c r="Z99" s="184"/>
      <c r="AA99" s="184"/>
      <c r="AB99" s="184"/>
      <c r="AC99" s="184"/>
      <c r="AD99" s="184"/>
      <c r="AE99" s="185">
        <f>C99*10+E99*AM$14+F99*AM$15+G99*AM$16+H99*10+I99*9+J99*8+K99*7+L99*6+M99*5+O99*AM$21+P99*AM$22+Q99*AM$23+R99*AM$24+T99*10+U99*9+V99*8+W99*7+X99*6+Y99*5+Z99*4+AA99*3+AB99*2+AC99</f>
        <v>0</v>
      </c>
      <c r="AF99" s="186"/>
      <c r="AG99" s="187">
        <f>IF(AE99-AF99&lt;0,0,AE99-AF99)</f>
        <v>0</v>
      </c>
      <c r="AI99" s="189">
        <f>SUM(C99:AD99)</f>
        <v>0</v>
      </c>
    </row>
  </sheetData>
  <sheetProtection/>
  <mergeCells count="8">
    <mergeCell ref="C5:C6"/>
    <mergeCell ref="E5:N5"/>
    <mergeCell ref="AL19:AM19"/>
    <mergeCell ref="AL20:AM20"/>
    <mergeCell ref="O5:S5"/>
    <mergeCell ref="T5:AD5"/>
    <mergeCell ref="AL12:AM12"/>
    <mergeCell ref="AL13:AM13"/>
  </mergeCells>
  <printOptions/>
  <pageMargins left="0.3937007874015748" right="0.1968503937007874" top="0.03937007874015748" bottom="0.03937007874015748" header="0.15748031496062992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showGridLines="0" zoomScale="130" zoomScaleNormal="130" zoomScalePageLayoutView="0" workbookViewId="0" topLeftCell="A1">
      <pane ySplit="6" topLeftCell="A7" activePane="bottomLeft" state="frozen"/>
      <selection pane="topLeft" activeCell="A1" sqref="A1"/>
      <selection pane="bottomLeft" activeCell="X96" sqref="X96"/>
    </sheetView>
  </sheetViews>
  <sheetFormatPr defaultColWidth="9.00390625" defaultRowHeight="12.75"/>
  <cols>
    <col min="1" max="1" width="19.25390625" style="0" customWidth="1"/>
    <col min="2" max="2" width="10.00390625" style="0" bestFit="1" customWidth="1"/>
    <col min="3" max="5" width="3.875" style="0" customWidth="1"/>
    <col min="6" max="12" width="3.875" style="0" hidden="1" customWidth="1"/>
    <col min="13" max="13" width="3.875" style="0" customWidth="1"/>
    <col min="14" max="15" width="8.75390625" style="0" customWidth="1"/>
    <col min="16" max="16" width="9.75390625" style="0" bestFit="1" customWidth="1"/>
    <col min="17" max="20" width="8.75390625" style="0" customWidth="1"/>
  </cols>
  <sheetData>
    <row r="1" spans="1:19" ht="15" customHeight="1">
      <c r="A1" s="107" t="str">
        <f>DRUŽSTVA!C9</f>
        <v>Hod granátem na cíl (5x)</v>
      </c>
      <c r="B1" s="108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"/>
      <c r="S1" s="1"/>
    </row>
    <row r="2" spans="1:19" ht="15" customHeight="1">
      <c r="A2" s="1"/>
      <c r="B2" s="108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"/>
      <c r="S2" s="1"/>
    </row>
    <row r="3" spans="1:19" ht="15" customHeight="1">
      <c r="A3" s="1"/>
      <c r="B3" s="108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"/>
      <c r="S3" s="1"/>
    </row>
    <row r="4" spans="1:19" ht="15" customHeight="1">
      <c r="A4" s="1"/>
      <c r="B4" s="1"/>
      <c r="C4" s="105"/>
      <c r="D4" s="105"/>
      <c r="E4" s="105"/>
      <c r="F4" s="105"/>
      <c r="G4" s="105"/>
      <c r="H4" s="105"/>
      <c r="I4" s="105"/>
      <c r="J4" s="110"/>
      <c r="K4" s="110"/>
      <c r="L4" s="110"/>
      <c r="M4" s="110"/>
      <c r="N4" s="110"/>
      <c r="O4" s="110"/>
      <c r="P4" s="110"/>
      <c r="Q4" s="110"/>
      <c r="R4" s="1"/>
      <c r="S4" s="1"/>
    </row>
    <row r="5" spans="1:20" ht="15" customHeight="1" thickBot="1">
      <c r="A5" s="7"/>
      <c r="B5" s="7"/>
      <c r="C5" s="280" t="s">
        <v>62</v>
      </c>
      <c r="D5" s="281"/>
      <c r="E5" s="281"/>
      <c r="F5" s="282"/>
      <c r="G5" s="280" t="s">
        <v>52</v>
      </c>
      <c r="H5" s="281"/>
      <c r="I5" s="281"/>
      <c r="J5" s="281"/>
      <c r="K5" s="281"/>
      <c r="L5" s="282"/>
      <c r="M5" s="1"/>
      <c r="N5" s="1"/>
      <c r="O5" s="1"/>
      <c r="P5" s="2" t="s">
        <v>22</v>
      </c>
      <c r="Q5" s="1"/>
      <c r="R5" s="1"/>
      <c r="S5" s="119"/>
      <c r="T5" s="119"/>
    </row>
    <row r="6" spans="1:20" ht="15" customHeight="1" thickBot="1">
      <c r="A6" s="130" t="s">
        <v>25</v>
      </c>
      <c r="B6" s="35" t="s">
        <v>31</v>
      </c>
      <c r="C6" s="131">
        <v>5</v>
      </c>
      <c r="D6" s="132">
        <v>3</v>
      </c>
      <c r="E6" s="132">
        <v>1</v>
      </c>
      <c r="F6" s="133" t="s">
        <v>38</v>
      </c>
      <c r="G6" s="131">
        <v>10</v>
      </c>
      <c r="H6" s="132">
        <v>9</v>
      </c>
      <c r="I6" s="132">
        <v>8</v>
      </c>
      <c r="J6" s="132">
        <v>7</v>
      </c>
      <c r="K6" s="132">
        <v>6</v>
      </c>
      <c r="L6" s="133">
        <v>5</v>
      </c>
      <c r="M6" s="134">
        <v>0</v>
      </c>
      <c r="N6" s="131" t="s">
        <v>21</v>
      </c>
      <c r="O6" s="35"/>
      <c r="P6" s="14" t="s">
        <v>61</v>
      </c>
      <c r="Q6" s="167">
        <v>5</v>
      </c>
      <c r="R6" s="1"/>
      <c r="S6" s="119"/>
      <c r="T6" s="119"/>
    </row>
    <row r="7" spans="1:20" ht="15" customHeight="1">
      <c r="A7" s="135" t="s">
        <v>130</v>
      </c>
      <c r="B7" s="136">
        <v>1</v>
      </c>
      <c r="C7" s="137">
        <v>2</v>
      </c>
      <c r="D7" s="19">
        <v>3</v>
      </c>
      <c r="E7" s="19"/>
      <c r="F7" s="138"/>
      <c r="G7" s="137"/>
      <c r="H7" s="19"/>
      <c r="I7" s="19"/>
      <c r="J7" s="19"/>
      <c r="K7" s="19"/>
      <c r="L7" s="138"/>
      <c r="M7" s="24"/>
      <c r="N7" s="137">
        <f>C7*$T$8+D7*$T$9+E7*$T$10+F7*$T$11+G7*10+H7*9+I7*8+J7*7+K7*6+L7*5</f>
        <v>19</v>
      </c>
      <c r="O7" s="161"/>
      <c r="P7" s="14">
        <f>SUM(C7:M7)</f>
        <v>5</v>
      </c>
      <c r="Q7" s="161"/>
      <c r="R7" s="1"/>
      <c r="S7" s="267" t="s">
        <v>46</v>
      </c>
      <c r="T7" s="267"/>
    </row>
    <row r="8" spans="1:20" ht="15" customHeight="1">
      <c r="A8" s="164" t="s">
        <v>131</v>
      </c>
      <c r="B8" s="139">
        <v>1</v>
      </c>
      <c r="C8" s="140">
        <v>2</v>
      </c>
      <c r="D8" s="10">
        <v>1</v>
      </c>
      <c r="E8" s="10">
        <v>2</v>
      </c>
      <c r="F8" s="141"/>
      <c r="G8" s="140"/>
      <c r="H8" s="10"/>
      <c r="I8" s="10"/>
      <c r="J8" s="10"/>
      <c r="K8" s="10"/>
      <c r="L8" s="141"/>
      <c r="M8" s="11"/>
      <c r="N8" s="140">
        <f aca="true" t="shared" si="0" ref="N8:N71">C8*$T$8+D8*$T$9+E8*$T$10+F8*$T$11+G8*10+H8*9+I8*8+J8*7+K8*6+L8*5</f>
        <v>15</v>
      </c>
      <c r="O8" s="161"/>
      <c r="P8" s="14">
        <f aca="true" t="shared" si="1" ref="P8:P71">SUM(C8:M8)</f>
        <v>5</v>
      </c>
      <c r="Q8" s="161"/>
      <c r="R8" s="1"/>
      <c r="S8" s="115" t="s">
        <v>32</v>
      </c>
      <c r="T8" s="118">
        <v>5</v>
      </c>
    </row>
    <row r="9" spans="1:20" ht="15" customHeight="1" thickBot="1">
      <c r="A9" s="174" t="s">
        <v>132</v>
      </c>
      <c r="B9" s="142">
        <v>1</v>
      </c>
      <c r="C9" s="143">
        <v>1</v>
      </c>
      <c r="D9" s="144">
        <v>3</v>
      </c>
      <c r="E9" s="144"/>
      <c r="F9" s="145"/>
      <c r="G9" s="146"/>
      <c r="H9" s="147"/>
      <c r="I9" s="147"/>
      <c r="J9" s="147"/>
      <c r="K9" s="147"/>
      <c r="L9" s="145"/>
      <c r="M9" s="148">
        <v>1</v>
      </c>
      <c r="N9" s="143">
        <f t="shared" si="0"/>
        <v>14</v>
      </c>
      <c r="O9" s="161"/>
      <c r="P9" s="14">
        <f t="shared" si="1"/>
        <v>5</v>
      </c>
      <c r="Q9" s="161"/>
      <c r="R9" s="1"/>
      <c r="S9" s="115" t="s">
        <v>33</v>
      </c>
      <c r="T9" s="118">
        <v>3</v>
      </c>
    </row>
    <row r="10" spans="1:20" ht="15" customHeight="1">
      <c r="A10" s="168" t="s">
        <v>133</v>
      </c>
      <c r="B10" s="149">
        <v>2</v>
      </c>
      <c r="C10" s="150">
        <v>2</v>
      </c>
      <c r="D10" s="61">
        <v>3</v>
      </c>
      <c r="E10" s="61"/>
      <c r="F10" s="151"/>
      <c r="G10" s="152"/>
      <c r="H10" s="153"/>
      <c r="I10" s="153"/>
      <c r="J10" s="153"/>
      <c r="K10" s="153"/>
      <c r="L10" s="151"/>
      <c r="M10" s="154"/>
      <c r="N10" s="150">
        <f t="shared" si="0"/>
        <v>19</v>
      </c>
      <c r="O10" s="161"/>
      <c r="P10" s="14">
        <f t="shared" si="1"/>
        <v>5</v>
      </c>
      <c r="Q10" s="161"/>
      <c r="R10" s="1"/>
      <c r="S10" s="115" t="s">
        <v>34</v>
      </c>
      <c r="T10" s="118">
        <v>1</v>
      </c>
    </row>
    <row r="11" spans="1:20" ht="15" customHeight="1">
      <c r="A11" s="164" t="s">
        <v>134</v>
      </c>
      <c r="B11" s="139">
        <v>2</v>
      </c>
      <c r="C11" s="155">
        <v>1</v>
      </c>
      <c r="D11" s="12">
        <v>2</v>
      </c>
      <c r="E11" s="12">
        <v>1</v>
      </c>
      <c r="F11" s="156"/>
      <c r="G11" s="155"/>
      <c r="H11" s="12"/>
      <c r="I11" s="12"/>
      <c r="J11" s="12"/>
      <c r="K11" s="12"/>
      <c r="L11" s="156"/>
      <c r="M11" s="13">
        <v>1</v>
      </c>
      <c r="N11" s="140">
        <f t="shared" si="0"/>
        <v>12</v>
      </c>
      <c r="O11" s="161"/>
      <c r="P11" s="14">
        <f t="shared" si="1"/>
        <v>5</v>
      </c>
      <c r="Q11" s="161"/>
      <c r="R11" s="1"/>
      <c r="S11" s="115" t="s">
        <v>38</v>
      </c>
      <c r="T11" s="118"/>
    </row>
    <row r="12" spans="1:19" ht="15" customHeight="1" thickBot="1">
      <c r="A12" s="175" t="s">
        <v>135</v>
      </c>
      <c r="B12" s="142">
        <v>2</v>
      </c>
      <c r="C12" s="143"/>
      <c r="D12" s="144">
        <v>4</v>
      </c>
      <c r="E12" s="144">
        <v>1</v>
      </c>
      <c r="F12" s="145"/>
      <c r="G12" s="146"/>
      <c r="H12" s="147"/>
      <c r="I12" s="147"/>
      <c r="J12" s="147"/>
      <c r="K12" s="147"/>
      <c r="L12" s="145"/>
      <c r="M12" s="148"/>
      <c r="N12" s="143">
        <f t="shared" si="0"/>
        <v>13</v>
      </c>
      <c r="O12" s="161"/>
      <c r="P12" s="14">
        <f t="shared" si="1"/>
        <v>5</v>
      </c>
      <c r="Q12" s="161"/>
      <c r="R12" s="1"/>
      <c r="S12" s="1"/>
    </row>
    <row r="13" spans="1:18" ht="15" customHeight="1">
      <c r="A13" s="176" t="s">
        <v>136</v>
      </c>
      <c r="B13" s="149">
        <v>3</v>
      </c>
      <c r="C13" s="150">
        <v>2</v>
      </c>
      <c r="D13" s="61">
        <v>1</v>
      </c>
      <c r="E13" s="61"/>
      <c r="F13" s="157"/>
      <c r="G13" s="150"/>
      <c r="H13" s="61"/>
      <c r="I13" s="61"/>
      <c r="J13" s="61"/>
      <c r="K13" s="61"/>
      <c r="L13" s="157"/>
      <c r="M13" s="158">
        <v>2</v>
      </c>
      <c r="N13" s="150">
        <f t="shared" si="0"/>
        <v>13</v>
      </c>
      <c r="O13" s="161"/>
      <c r="P13" s="14">
        <f t="shared" si="1"/>
        <v>5</v>
      </c>
      <c r="Q13" s="161"/>
      <c r="R13" s="1"/>
    </row>
    <row r="14" spans="1:18" ht="15" customHeight="1">
      <c r="A14" s="164" t="s">
        <v>137</v>
      </c>
      <c r="B14" s="139">
        <v>3</v>
      </c>
      <c r="C14" s="140">
        <v>2</v>
      </c>
      <c r="D14" s="10">
        <v>1</v>
      </c>
      <c r="E14" s="10"/>
      <c r="F14" s="141"/>
      <c r="G14" s="140"/>
      <c r="H14" s="10"/>
      <c r="I14" s="10"/>
      <c r="J14" s="10"/>
      <c r="K14" s="10"/>
      <c r="L14" s="141"/>
      <c r="M14" s="11">
        <v>2</v>
      </c>
      <c r="N14" s="140">
        <f t="shared" si="0"/>
        <v>13</v>
      </c>
      <c r="O14" s="161"/>
      <c r="P14" s="14">
        <f t="shared" si="1"/>
        <v>5</v>
      </c>
      <c r="Q14" s="161"/>
      <c r="R14" s="1"/>
    </row>
    <row r="15" spans="1:18" ht="15" customHeight="1" thickBot="1">
      <c r="A15" s="174" t="s">
        <v>138</v>
      </c>
      <c r="B15" s="142">
        <v>3</v>
      </c>
      <c r="C15" s="143">
        <v>3</v>
      </c>
      <c r="D15" s="144">
        <v>1</v>
      </c>
      <c r="E15" s="144"/>
      <c r="F15" s="159"/>
      <c r="G15" s="143"/>
      <c r="H15" s="144"/>
      <c r="I15" s="144"/>
      <c r="J15" s="144"/>
      <c r="K15" s="144"/>
      <c r="L15" s="159"/>
      <c r="M15" s="160">
        <v>1</v>
      </c>
      <c r="N15" s="143">
        <f t="shared" si="0"/>
        <v>18</v>
      </c>
      <c r="O15" s="161"/>
      <c r="P15" s="14">
        <f t="shared" si="1"/>
        <v>5</v>
      </c>
      <c r="Q15" s="161"/>
      <c r="R15" s="1"/>
    </row>
    <row r="16" spans="1:18" ht="15" customHeight="1">
      <c r="A16" s="168" t="s">
        <v>139</v>
      </c>
      <c r="B16" s="149">
        <v>4</v>
      </c>
      <c r="C16" s="150">
        <v>4</v>
      </c>
      <c r="D16" s="61"/>
      <c r="E16" s="61">
        <v>1</v>
      </c>
      <c r="F16" s="157"/>
      <c r="G16" s="150"/>
      <c r="H16" s="61"/>
      <c r="I16" s="61"/>
      <c r="J16" s="61"/>
      <c r="K16" s="61"/>
      <c r="L16" s="157"/>
      <c r="M16" s="158"/>
      <c r="N16" s="150">
        <f t="shared" si="0"/>
        <v>21</v>
      </c>
      <c r="O16" s="161"/>
      <c r="P16" s="14">
        <f t="shared" si="1"/>
        <v>5</v>
      </c>
      <c r="Q16" s="161"/>
      <c r="R16" s="1"/>
    </row>
    <row r="17" spans="1:18" ht="15" customHeight="1">
      <c r="A17" s="165" t="s">
        <v>178</v>
      </c>
      <c r="B17" s="139">
        <v>4</v>
      </c>
      <c r="C17" s="140">
        <v>1</v>
      </c>
      <c r="D17" s="10">
        <v>3</v>
      </c>
      <c r="E17" s="10">
        <v>1</v>
      </c>
      <c r="F17" s="141"/>
      <c r="G17" s="140"/>
      <c r="H17" s="10"/>
      <c r="I17" s="10"/>
      <c r="J17" s="10"/>
      <c r="K17" s="10"/>
      <c r="L17" s="141"/>
      <c r="M17" s="11"/>
      <c r="N17" s="140">
        <f t="shared" si="0"/>
        <v>15</v>
      </c>
      <c r="O17" s="161"/>
      <c r="P17" s="14">
        <f t="shared" si="1"/>
        <v>5</v>
      </c>
      <c r="Q17" s="161"/>
      <c r="R17" s="1"/>
    </row>
    <row r="18" spans="1:19" ht="15" customHeight="1" thickBot="1">
      <c r="A18" s="175" t="s">
        <v>140</v>
      </c>
      <c r="B18" s="142">
        <v>4</v>
      </c>
      <c r="C18" s="143">
        <v>1</v>
      </c>
      <c r="D18" s="144">
        <v>2</v>
      </c>
      <c r="E18" s="144">
        <v>2</v>
      </c>
      <c r="F18" s="145"/>
      <c r="G18" s="146"/>
      <c r="H18" s="147"/>
      <c r="I18" s="147"/>
      <c r="J18" s="147"/>
      <c r="K18" s="147"/>
      <c r="L18" s="145"/>
      <c r="M18" s="148"/>
      <c r="N18" s="143">
        <f t="shared" si="0"/>
        <v>13</v>
      </c>
      <c r="O18" s="161"/>
      <c r="P18" s="14">
        <f t="shared" si="1"/>
        <v>5</v>
      </c>
      <c r="Q18" s="161"/>
      <c r="R18" s="1"/>
      <c r="S18" s="1"/>
    </row>
    <row r="19" spans="1:19" ht="15" customHeight="1">
      <c r="A19" s="176"/>
      <c r="B19" s="149">
        <v>5</v>
      </c>
      <c r="C19" s="150"/>
      <c r="D19" s="61"/>
      <c r="E19" s="61"/>
      <c r="F19" s="151"/>
      <c r="G19" s="152"/>
      <c r="H19" s="153"/>
      <c r="I19" s="153"/>
      <c r="J19" s="153"/>
      <c r="K19" s="153"/>
      <c r="L19" s="151"/>
      <c r="M19" s="154"/>
      <c r="N19" s="150">
        <f t="shared" si="0"/>
        <v>0</v>
      </c>
      <c r="O19" s="161"/>
      <c r="P19" s="14">
        <f t="shared" si="1"/>
        <v>0</v>
      </c>
      <c r="Q19" s="161"/>
      <c r="R19" s="1"/>
      <c r="S19" s="1"/>
    </row>
    <row r="20" spans="1:19" ht="15" customHeight="1">
      <c r="A20" s="164"/>
      <c r="B20" s="139">
        <v>5</v>
      </c>
      <c r="C20" s="140"/>
      <c r="D20" s="10"/>
      <c r="E20" s="10"/>
      <c r="F20" s="156"/>
      <c r="G20" s="155"/>
      <c r="H20" s="12"/>
      <c r="I20" s="12"/>
      <c r="J20" s="12"/>
      <c r="K20" s="12"/>
      <c r="L20" s="156"/>
      <c r="M20" s="13"/>
      <c r="N20" s="140">
        <f t="shared" si="0"/>
        <v>0</v>
      </c>
      <c r="O20" s="161"/>
      <c r="P20" s="14">
        <f t="shared" si="1"/>
        <v>0</v>
      </c>
      <c r="Q20" s="161"/>
      <c r="R20" s="1"/>
      <c r="S20" s="1"/>
    </row>
    <row r="21" spans="1:19" ht="15" customHeight="1" thickBot="1">
      <c r="A21" s="174"/>
      <c r="B21" s="142">
        <v>5</v>
      </c>
      <c r="C21" s="143"/>
      <c r="D21" s="144"/>
      <c r="E21" s="144"/>
      <c r="F21" s="145"/>
      <c r="G21" s="146"/>
      <c r="H21" s="147"/>
      <c r="I21" s="147"/>
      <c r="J21" s="147"/>
      <c r="K21" s="147"/>
      <c r="L21" s="145"/>
      <c r="M21" s="148"/>
      <c r="N21" s="143">
        <f t="shared" si="0"/>
        <v>0</v>
      </c>
      <c r="O21" s="161"/>
      <c r="P21" s="14">
        <f t="shared" si="1"/>
        <v>0</v>
      </c>
      <c r="Q21" s="161"/>
      <c r="R21" s="1"/>
      <c r="S21" s="1"/>
    </row>
    <row r="22" spans="1:19" ht="15" customHeight="1">
      <c r="A22" s="168" t="s">
        <v>141</v>
      </c>
      <c r="B22" s="149">
        <v>6</v>
      </c>
      <c r="C22" s="150">
        <v>3</v>
      </c>
      <c r="D22" s="61">
        <v>2</v>
      </c>
      <c r="E22" s="61"/>
      <c r="F22" s="151"/>
      <c r="G22" s="152"/>
      <c r="H22" s="153"/>
      <c r="I22" s="153"/>
      <c r="J22" s="153"/>
      <c r="K22" s="153"/>
      <c r="L22" s="151"/>
      <c r="M22" s="154"/>
      <c r="N22" s="150">
        <f t="shared" si="0"/>
        <v>21</v>
      </c>
      <c r="O22" s="161"/>
      <c r="P22" s="14">
        <f t="shared" si="1"/>
        <v>5</v>
      </c>
      <c r="Q22" s="161"/>
      <c r="R22" s="1"/>
      <c r="S22" s="1"/>
    </row>
    <row r="23" spans="1:19" ht="15" customHeight="1">
      <c r="A23" s="164" t="s">
        <v>142</v>
      </c>
      <c r="B23" s="139">
        <v>6</v>
      </c>
      <c r="C23" s="140">
        <v>2</v>
      </c>
      <c r="D23" s="10">
        <v>2</v>
      </c>
      <c r="E23" s="10"/>
      <c r="F23" s="156"/>
      <c r="G23" s="155"/>
      <c r="H23" s="12"/>
      <c r="I23" s="12"/>
      <c r="J23" s="12"/>
      <c r="K23" s="12"/>
      <c r="L23" s="156"/>
      <c r="M23" s="13">
        <v>1</v>
      </c>
      <c r="N23" s="140">
        <f t="shared" si="0"/>
        <v>16</v>
      </c>
      <c r="O23" s="161"/>
      <c r="P23" s="14">
        <f t="shared" si="1"/>
        <v>5</v>
      </c>
      <c r="Q23" s="161"/>
      <c r="R23" s="1"/>
      <c r="S23" s="1"/>
    </row>
    <row r="24" spans="1:19" ht="15" customHeight="1" thickBot="1">
      <c r="A24" s="175" t="s">
        <v>177</v>
      </c>
      <c r="B24" s="142">
        <v>6</v>
      </c>
      <c r="C24" s="143">
        <v>3</v>
      </c>
      <c r="D24" s="144"/>
      <c r="E24" s="144">
        <v>1</v>
      </c>
      <c r="F24" s="145"/>
      <c r="G24" s="146"/>
      <c r="H24" s="147"/>
      <c r="I24" s="147"/>
      <c r="J24" s="147"/>
      <c r="K24" s="147"/>
      <c r="L24" s="145"/>
      <c r="M24" s="148">
        <v>1</v>
      </c>
      <c r="N24" s="143">
        <f t="shared" si="0"/>
        <v>16</v>
      </c>
      <c r="O24" s="161"/>
      <c r="P24" s="14">
        <f t="shared" si="1"/>
        <v>5</v>
      </c>
      <c r="Q24" s="161"/>
      <c r="R24" s="1"/>
      <c r="S24" s="1"/>
    </row>
    <row r="25" spans="1:19" ht="15" customHeight="1">
      <c r="A25" s="176" t="s">
        <v>143</v>
      </c>
      <c r="B25" s="149">
        <v>7</v>
      </c>
      <c r="C25" s="150">
        <v>3</v>
      </c>
      <c r="D25" s="61">
        <v>1</v>
      </c>
      <c r="E25" s="61"/>
      <c r="F25" s="151"/>
      <c r="G25" s="152"/>
      <c r="H25" s="153"/>
      <c r="I25" s="153"/>
      <c r="J25" s="153"/>
      <c r="K25" s="153"/>
      <c r="L25" s="151"/>
      <c r="M25" s="154">
        <v>1</v>
      </c>
      <c r="N25" s="150">
        <f t="shared" si="0"/>
        <v>18</v>
      </c>
      <c r="O25" s="161"/>
      <c r="P25" s="14">
        <f t="shared" si="1"/>
        <v>5</v>
      </c>
      <c r="Q25" s="161"/>
      <c r="R25" s="1"/>
      <c r="S25" s="1"/>
    </row>
    <row r="26" spans="1:19" ht="15" customHeight="1">
      <c r="A26" s="164" t="s">
        <v>144</v>
      </c>
      <c r="B26" s="139">
        <v>7</v>
      </c>
      <c r="C26" s="140">
        <v>1</v>
      </c>
      <c r="D26" s="10">
        <v>1</v>
      </c>
      <c r="E26" s="10">
        <v>2</v>
      </c>
      <c r="F26" s="156"/>
      <c r="G26" s="155"/>
      <c r="H26" s="12"/>
      <c r="I26" s="12"/>
      <c r="J26" s="12"/>
      <c r="K26" s="12"/>
      <c r="L26" s="156"/>
      <c r="M26" s="13">
        <v>1</v>
      </c>
      <c r="N26" s="140">
        <f t="shared" si="0"/>
        <v>10</v>
      </c>
      <c r="O26" s="161"/>
      <c r="P26" s="14">
        <f t="shared" si="1"/>
        <v>5</v>
      </c>
      <c r="Q26" s="161"/>
      <c r="R26" s="1"/>
      <c r="S26" s="1"/>
    </row>
    <row r="27" spans="1:19" ht="15" customHeight="1" thickBot="1">
      <c r="A27" s="174" t="s">
        <v>145</v>
      </c>
      <c r="B27" s="142">
        <v>7</v>
      </c>
      <c r="C27" s="143">
        <v>5</v>
      </c>
      <c r="D27" s="144"/>
      <c r="E27" s="144"/>
      <c r="F27" s="145"/>
      <c r="G27" s="146"/>
      <c r="H27" s="147"/>
      <c r="I27" s="147"/>
      <c r="J27" s="147"/>
      <c r="K27" s="147"/>
      <c r="L27" s="145"/>
      <c r="M27" s="148"/>
      <c r="N27" s="143">
        <f t="shared" si="0"/>
        <v>25</v>
      </c>
      <c r="O27" s="161"/>
      <c r="P27" s="14">
        <f t="shared" si="1"/>
        <v>5</v>
      </c>
      <c r="Q27" s="161"/>
      <c r="R27" s="1"/>
      <c r="S27" s="1"/>
    </row>
    <row r="28" spans="1:19" ht="15" customHeight="1">
      <c r="A28" s="168" t="s">
        <v>146</v>
      </c>
      <c r="B28" s="149">
        <v>8</v>
      </c>
      <c r="C28" s="150">
        <v>1</v>
      </c>
      <c r="D28" s="61">
        <v>2</v>
      </c>
      <c r="E28" s="61">
        <v>1</v>
      </c>
      <c r="F28" s="157"/>
      <c r="G28" s="152"/>
      <c r="H28" s="153"/>
      <c r="I28" s="153"/>
      <c r="J28" s="153"/>
      <c r="K28" s="153"/>
      <c r="L28" s="151"/>
      <c r="M28" s="154">
        <v>1</v>
      </c>
      <c r="N28" s="150">
        <f t="shared" si="0"/>
        <v>12</v>
      </c>
      <c r="O28" s="161"/>
      <c r="P28" s="14">
        <f t="shared" si="1"/>
        <v>5</v>
      </c>
      <c r="Q28" s="161"/>
      <c r="R28" s="1"/>
      <c r="S28" s="1"/>
    </row>
    <row r="29" spans="1:19" ht="15" customHeight="1">
      <c r="A29" s="164" t="s">
        <v>147</v>
      </c>
      <c r="B29" s="139">
        <v>8</v>
      </c>
      <c r="C29" s="140">
        <v>2</v>
      </c>
      <c r="D29" s="10"/>
      <c r="E29" s="10">
        <v>2</v>
      </c>
      <c r="F29" s="156"/>
      <c r="G29" s="155"/>
      <c r="H29" s="12"/>
      <c r="I29" s="12"/>
      <c r="J29" s="12"/>
      <c r="K29" s="12"/>
      <c r="L29" s="156"/>
      <c r="M29" s="13">
        <v>1</v>
      </c>
      <c r="N29" s="140">
        <f t="shared" si="0"/>
        <v>12</v>
      </c>
      <c r="O29" s="161"/>
      <c r="P29" s="14">
        <f t="shared" si="1"/>
        <v>5</v>
      </c>
      <c r="Q29" s="161"/>
      <c r="R29" s="1"/>
      <c r="S29" s="1"/>
    </row>
    <row r="30" spans="1:19" ht="15" customHeight="1" thickBot="1">
      <c r="A30" s="175" t="s">
        <v>148</v>
      </c>
      <c r="B30" s="142">
        <v>8</v>
      </c>
      <c r="C30" s="143">
        <v>1</v>
      </c>
      <c r="D30" s="144">
        <v>1</v>
      </c>
      <c r="E30" s="144">
        <v>2</v>
      </c>
      <c r="F30" s="145"/>
      <c r="G30" s="146"/>
      <c r="H30" s="147"/>
      <c r="I30" s="147"/>
      <c r="J30" s="147"/>
      <c r="K30" s="147"/>
      <c r="L30" s="145"/>
      <c r="M30" s="148">
        <v>1</v>
      </c>
      <c r="N30" s="143">
        <f t="shared" si="0"/>
        <v>10</v>
      </c>
      <c r="O30" s="161"/>
      <c r="P30" s="14">
        <f t="shared" si="1"/>
        <v>5</v>
      </c>
      <c r="Q30" s="161"/>
      <c r="R30" s="1"/>
      <c r="S30" s="1"/>
    </row>
    <row r="31" spans="1:19" ht="15" customHeight="1">
      <c r="A31" s="176" t="s">
        <v>149</v>
      </c>
      <c r="B31" s="149">
        <v>9</v>
      </c>
      <c r="C31" s="150">
        <v>1</v>
      </c>
      <c r="D31" s="61">
        <v>4</v>
      </c>
      <c r="E31" s="61"/>
      <c r="F31" s="151"/>
      <c r="G31" s="152"/>
      <c r="H31" s="153"/>
      <c r="I31" s="153"/>
      <c r="J31" s="153"/>
      <c r="K31" s="153"/>
      <c r="L31" s="151"/>
      <c r="M31" s="154"/>
      <c r="N31" s="150">
        <f t="shared" si="0"/>
        <v>17</v>
      </c>
      <c r="O31" s="161"/>
      <c r="P31" s="14">
        <f t="shared" si="1"/>
        <v>5</v>
      </c>
      <c r="Q31" s="161"/>
      <c r="R31" s="1"/>
      <c r="S31" s="1"/>
    </row>
    <row r="32" spans="1:19" ht="15" customHeight="1">
      <c r="A32" s="164" t="s">
        <v>67</v>
      </c>
      <c r="B32" s="139">
        <v>9</v>
      </c>
      <c r="C32" s="140"/>
      <c r="D32" s="10">
        <v>3</v>
      </c>
      <c r="E32" s="10">
        <v>2</v>
      </c>
      <c r="F32" s="156"/>
      <c r="G32" s="155"/>
      <c r="H32" s="12"/>
      <c r="I32" s="12"/>
      <c r="J32" s="12"/>
      <c r="K32" s="12"/>
      <c r="L32" s="156"/>
      <c r="M32" s="13"/>
      <c r="N32" s="140">
        <f t="shared" si="0"/>
        <v>11</v>
      </c>
      <c r="O32" s="161"/>
      <c r="P32" s="14">
        <f t="shared" si="1"/>
        <v>5</v>
      </c>
      <c r="Q32" s="161"/>
      <c r="R32" s="1"/>
      <c r="S32" s="1"/>
    </row>
    <row r="33" spans="1:19" ht="15" customHeight="1" thickBot="1">
      <c r="A33" s="174" t="s">
        <v>68</v>
      </c>
      <c r="B33" s="142">
        <v>9</v>
      </c>
      <c r="C33" s="143">
        <v>3</v>
      </c>
      <c r="D33" s="144">
        <v>1</v>
      </c>
      <c r="E33" s="144">
        <v>1</v>
      </c>
      <c r="F33" s="145"/>
      <c r="G33" s="146"/>
      <c r="H33" s="147"/>
      <c r="I33" s="147"/>
      <c r="J33" s="147"/>
      <c r="K33" s="147"/>
      <c r="L33" s="145"/>
      <c r="M33" s="148"/>
      <c r="N33" s="143">
        <f t="shared" si="0"/>
        <v>19</v>
      </c>
      <c r="O33" s="161"/>
      <c r="P33" s="14">
        <f t="shared" si="1"/>
        <v>5</v>
      </c>
      <c r="Q33" s="161"/>
      <c r="R33" s="1"/>
      <c r="S33" s="1"/>
    </row>
    <row r="34" spans="1:19" ht="15" customHeight="1">
      <c r="A34" s="168" t="s">
        <v>69</v>
      </c>
      <c r="B34" s="149">
        <v>10</v>
      </c>
      <c r="C34" s="150">
        <v>1</v>
      </c>
      <c r="D34" s="61">
        <v>2</v>
      </c>
      <c r="E34" s="61"/>
      <c r="F34" s="151"/>
      <c r="G34" s="152"/>
      <c r="H34" s="153"/>
      <c r="I34" s="153"/>
      <c r="J34" s="153"/>
      <c r="K34" s="153"/>
      <c r="L34" s="151"/>
      <c r="M34" s="154">
        <v>2</v>
      </c>
      <c r="N34" s="150">
        <f t="shared" si="0"/>
        <v>11</v>
      </c>
      <c r="O34" s="161"/>
      <c r="P34" s="14">
        <f t="shared" si="1"/>
        <v>5</v>
      </c>
      <c r="Q34" s="161"/>
      <c r="R34" s="1"/>
      <c r="S34" s="1"/>
    </row>
    <row r="35" spans="1:19" ht="15" customHeight="1">
      <c r="A35" s="164" t="s">
        <v>70</v>
      </c>
      <c r="B35" s="139">
        <v>10</v>
      </c>
      <c r="C35" s="140">
        <v>1</v>
      </c>
      <c r="D35" s="10">
        <v>3</v>
      </c>
      <c r="E35" s="10">
        <v>1</v>
      </c>
      <c r="F35" s="156"/>
      <c r="G35" s="155"/>
      <c r="H35" s="12"/>
      <c r="I35" s="12"/>
      <c r="J35" s="12"/>
      <c r="K35" s="12"/>
      <c r="L35" s="156"/>
      <c r="M35" s="13"/>
      <c r="N35" s="140">
        <f t="shared" si="0"/>
        <v>15</v>
      </c>
      <c r="O35" s="161"/>
      <c r="P35" s="14">
        <f t="shared" si="1"/>
        <v>5</v>
      </c>
      <c r="Q35" s="161"/>
      <c r="R35" s="1"/>
      <c r="S35" s="1"/>
    </row>
    <row r="36" spans="1:19" ht="15" customHeight="1" thickBot="1">
      <c r="A36" s="175" t="s">
        <v>71</v>
      </c>
      <c r="B36" s="142">
        <v>10</v>
      </c>
      <c r="C36" s="143">
        <v>3</v>
      </c>
      <c r="D36" s="144">
        <v>1</v>
      </c>
      <c r="E36" s="144">
        <v>1</v>
      </c>
      <c r="F36" s="145"/>
      <c r="G36" s="146"/>
      <c r="H36" s="147"/>
      <c r="I36" s="147"/>
      <c r="J36" s="147"/>
      <c r="K36" s="147"/>
      <c r="L36" s="145"/>
      <c r="M36" s="148"/>
      <c r="N36" s="143">
        <f t="shared" si="0"/>
        <v>19</v>
      </c>
      <c r="O36" s="161"/>
      <c r="P36" s="14">
        <f t="shared" si="1"/>
        <v>5</v>
      </c>
      <c r="Q36" s="161"/>
      <c r="R36" s="1"/>
      <c r="S36" s="1"/>
    </row>
    <row r="37" spans="1:19" ht="15" customHeight="1">
      <c r="A37" s="176" t="s">
        <v>72</v>
      </c>
      <c r="B37" s="149">
        <v>11</v>
      </c>
      <c r="C37" s="150">
        <v>1</v>
      </c>
      <c r="D37" s="61"/>
      <c r="E37" s="61">
        <v>3</v>
      </c>
      <c r="F37" s="151"/>
      <c r="G37" s="152"/>
      <c r="H37" s="153"/>
      <c r="I37" s="153"/>
      <c r="J37" s="153"/>
      <c r="K37" s="153"/>
      <c r="L37" s="151"/>
      <c r="M37" s="154">
        <v>1</v>
      </c>
      <c r="N37" s="150">
        <f t="shared" si="0"/>
        <v>8</v>
      </c>
      <c r="O37" s="161"/>
      <c r="P37" s="14">
        <f t="shared" si="1"/>
        <v>5</v>
      </c>
      <c r="Q37" s="161"/>
      <c r="R37" s="1"/>
      <c r="S37" s="1"/>
    </row>
    <row r="38" spans="1:19" ht="15" customHeight="1">
      <c r="A38" s="164" t="s">
        <v>73</v>
      </c>
      <c r="B38" s="139">
        <v>11</v>
      </c>
      <c r="C38" s="140">
        <v>4</v>
      </c>
      <c r="D38" s="10">
        <v>1</v>
      </c>
      <c r="E38" s="10"/>
      <c r="F38" s="156"/>
      <c r="G38" s="155"/>
      <c r="H38" s="12"/>
      <c r="I38" s="12"/>
      <c r="J38" s="12"/>
      <c r="K38" s="12"/>
      <c r="L38" s="156"/>
      <c r="M38" s="13"/>
      <c r="N38" s="140">
        <f t="shared" si="0"/>
        <v>23</v>
      </c>
      <c r="O38" s="161"/>
      <c r="P38" s="14">
        <f t="shared" si="1"/>
        <v>5</v>
      </c>
      <c r="Q38" s="161"/>
      <c r="R38" s="1"/>
      <c r="S38" s="1"/>
    </row>
    <row r="39" spans="1:19" ht="15" customHeight="1" thickBot="1">
      <c r="A39" s="174" t="s">
        <v>74</v>
      </c>
      <c r="B39" s="142">
        <v>11</v>
      </c>
      <c r="C39" s="143">
        <v>3</v>
      </c>
      <c r="D39" s="144">
        <v>1</v>
      </c>
      <c r="E39" s="144"/>
      <c r="F39" s="145"/>
      <c r="G39" s="146"/>
      <c r="H39" s="147"/>
      <c r="I39" s="147"/>
      <c r="J39" s="147"/>
      <c r="K39" s="147"/>
      <c r="L39" s="145"/>
      <c r="M39" s="148">
        <v>1</v>
      </c>
      <c r="N39" s="143">
        <f t="shared" si="0"/>
        <v>18</v>
      </c>
      <c r="O39" s="161"/>
      <c r="P39" s="14">
        <f t="shared" si="1"/>
        <v>5</v>
      </c>
      <c r="Q39" s="161"/>
      <c r="R39" s="1"/>
      <c r="S39" s="1"/>
    </row>
    <row r="40" spans="1:19" ht="15" customHeight="1">
      <c r="A40" s="168" t="s">
        <v>75</v>
      </c>
      <c r="B40" s="149">
        <v>12</v>
      </c>
      <c r="C40" s="150">
        <v>3</v>
      </c>
      <c r="D40" s="61">
        <v>1</v>
      </c>
      <c r="E40" s="61">
        <v>1</v>
      </c>
      <c r="F40" s="151"/>
      <c r="G40" s="152"/>
      <c r="H40" s="153"/>
      <c r="I40" s="153"/>
      <c r="J40" s="153"/>
      <c r="K40" s="153"/>
      <c r="L40" s="151"/>
      <c r="M40" s="154"/>
      <c r="N40" s="150">
        <f t="shared" si="0"/>
        <v>19</v>
      </c>
      <c r="O40" s="161"/>
      <c r="P40" s="14">
        <f t="shared" si="1"/>
        <v>5</v>
      </c>
      <c r="Q40" s="161"/>
      <c r="R40" s="1"/>
      <c r="S40" s="1"/>
    </row>
    <row r="41" spans="1:19" ht="15" customHeight="1">
      <c r="A41" s="164" t="s">
        <v>76</v>
      </c>
      <c r="B41" s="139">
        <v>12</v>
      </c>
      <c r="C41" s="140">
        <v>2</v>
      </c>
      <c r="D41" s="10">
        <v>3</v>
      </c>
      <c r="E41" s="10"/>
      <c r="F41" s="156"/>
      <c r="G41" s="155"/>
      <c r="H41" s="12"/>
      <c r="I41" s="12"/>
      <c r="J41" s="12"/>
      <c r="K41" s="12"/>
      <c r="L41" s="156"/>
      <c r="M41" s="13"/>
      <c r="N41" s="140">
        <f t="shared" si="0"/>
        <v>19</v>
      </c>
      <c r="O41" s="161"/>
      <c r="P41" s="14">
        <f t="shared" si="1"/>
        <v>5</v>
      </c>
      <c r="Q41" s="161"/>
      <c r="R41" s="1"/>
      <c r="S41" s="1"/>
    </row>
    <row r="42" spans="1:19" ht="15" customHeight="1" thickBot="1">
      <c r="A42" s="177" t="s">
        <v>77</v>
      </c>
      <c r="B42" s="142">
        <v>12</v>
      </c>
      <c r="C42" s="143">
        <v>2</v>
      </c>
      <c r="D42" s="144">
        <v>2</v>
      </c>
      <c r="E42" s="144">
        <v>1</v>
      </c>
      <c r="F42" s="145"/>
      <c r="G42" s="146"/>
      <c r="H42" s="147"/>
      <c r="I42" s="147"/>
      <c r="J42" s="147"/>
      <c r="K42" s="147"/>
      <c r="L42" s="145"/>
      <c r="M42" s="148"/>
      <c r="N42" s="143">
        <f t="shared" si="0"/>
        <v>17</v>
      </c>
      <c r="O42" s="161"/>
      <c r="P42" s="14">
        <f t="shared" si="1"/>
        <v>5</v>
      </c>
      <c r="Q42" s="161"/>
      <c r="R42" s="1"/>
      <c r="S42" s="1"/>
    </row>
    <row r="43" spans="1:19" ht="15" customHeight="1">
      <c r="A43" s="178" t="s">
        <v>78</v>
      </c>
      <c r="B43" s="149">
        <v>13</v>
      </c>
      <c r="C43" s="150">
        <v>1</v>
      </c>
      <c r="D43" s="61">
        <v>4</v>
      </c>
      <c r="E43" s="61"/>
      <c r="F43" s="151"/>
      <c r="G43" s="152"/>
      <c r="H43" s="153"/>
      <c r="I43" s="153"/>
      <c r="J43" s="153"/>
      <c r="K43" s="153"/>
      <c r="L43" s="151"/>
      <c r="M43" s="154"/>
      <c r="N43" s="150">
        <f t="shared" si="0"/>
        <v>17</v>
      </c>
      <c r="O43" s="161"/>
      <c r="P43" s="14">
        <f t="shared" si="1"/>
        <v>5</v>
      </c>
      <c r="Q43" s="161"/>
      <c r="R43" s="1"/>
      <c r="S43" s="1"/>
    </row>
    <row r="44" spans="1:19" ht="15" customHeight="1">
      <c r="A44" s="179" t="s">
        <v>79</v>
      </c>
      <c r="B44" s="139">
        <v>13</v>
      </c>
      <c r="C44" s="140">
        <v>1</v>
      </c>
      <c r="D44" s="10">
        <v>3</v>
      </c>
      <c r="E44" s="10">
        <v>1</v>
      </c>
      <c r="F44" s="141"/>
      <c r="G44" s="155"/>
      <c r="H44" s="12"/>
      <c r="I44" s="12"/>
      <c r="J44" s="12"/>
      <c r="K44" s="12"/>
      <c r="L44" s="156"/>
      <c r="M44" s="13"/>
      <c r="N44" s="140">
        <f t="shared" si="0"/>
        <v>15</v>
      </c>
      <c r="O44" s="161"/>
      <c r="P44" s="14">
        <f t="shared" si="1"/>
        <v>5</v>
      </c>
      <c r="Q44" s="161"/>
      <c r="R44" s="1"/>
      <c r="S44" s="1"/>
    </row>
    <row r="45" spans="1:19" ht="15" customHeight="1" thickBot="1">
      <c r="A45" s="180" t="s">
        <v>150</v>
      </c>
      <c r="B45" s="142">
        <v>13</v>
      </c>
      <c r="C45" s="143">
        <v>1</v>
      </c>
      <c r="D45" s="144">
        <v>1</v>
      </c>
      <c r="E45" s="144">
        <v>3</v>
      </c>
      <c r="F45" s="145"/>
      <c r="G45" s="146"/>
      <c r="H45" s="147"/>
      <c r="I45" s="147"/>
      <c r="J45" s="147"/>
      <c r="K45" s="147"/>
      <c r="L45" s="145"/>
      <c r="M45" s="148"/>
      <c r="N45" s="143">
        <f t="shared" si="0"/>
        <v>11</v>
      </c>
      <c r="O45" s="161"/>
      <c r="P45" s="14">
        <f t="shared" si="1"/>
        <v>5</v>
      </c>
      <c r="Q45" s="161"/>
      <c r="R45" s="1"/>
      <c r="S45" s="1"/>
    </row>
    <row r="46" spans="1:19" ht="15" customHeight="1">
      <c r="A46" s="178"/>
      <c r="B46" s="149">
        <v>14</v>
      </c>
      <c r="C46" s="150"/>
      <c r="D46" s="61"/>
      <c r="E46" s="61"/>
      <c r="F46" s="151"/>
      <c r="G46" s="152"/>
      <c r="H46" s="153"/>
      <c r="I46" s="153"/>
      <c r="J46" s="153"/>
      <c r="K46" s="153"/>
      <c r="L46" s="151"/>
      <c r="M46" s="154"/>
      <c r="N46" s="150">
        <f t="shared" si="0"/>
        <v>0</v>
      </c>
      <c r="O46" s="161"/>
      <c r="P46" s="14">
        <f t="shared" si="1"/>
        <v>0</v>
      </c>
      <c r="Q46" s="161"/>
      <c r="R46" s="1"/>
      <c r="S46" s="1"/>
    </row>
    <row r="47" spans="1:19" ht="15" customHeight="1">
      <c r="A47" s="179"/>
      <c r="B47" s="139">
        <v>14</v>
      </c>
      <c r="C47" s="140"/>
      <c r="D47" s="10"/>
      <c r="E47" s="10"/>
      <c r="F47" s="156"/>
      <c r="G47" s="155"/>
      <c r="H47" s="12"/>
      <c r="I47" s="12"/>
      <c r="J47" s="12"/>
      <c r="K47" s="12"/>
      <c r="L47" s="156"/>
      <c r="M47" s="13"/>
      <c r="N47" s="140">
        <f t="shared" si="0"/>
        <v>0</v>
      </c>
      <c r="O47" s="161"/>
      <c r="P47" s="14">
        <f t="shared" si="1"/>
        <v>0</v>
      </c>
      <c r="Q47" s="161"/>
      <c r="R47" s="1"/>
      <c r="S47" s="1"/>
    </row>
    <row r="48" spans="1:19" ht="15" customHeight="1" thickBot="1">
      <c r="A48" s="180"/>
      <c r="B48" s="142">
        <v>14</v>
      </c>
      <c r="C48" s="143"/>
      <c r="D48" s="144"/>
      <c r="E48" s="144"/>
      <c r="F48" s="145"/>
      <c r="G48" s="146"/>
      <c r="H48" s="147"/>
      <c r="I48" s="147"/>
      <c r="J48" s="147"/>
      <c r="K48" s="147"/>
      <c r="L48" s="145"/>
      <c r="M48" s="148"/>
      <c r="N48" s="143">
        <f t="shared" si="0"/>
        <v>0</v>
      </c>
      <c r="O48" s="161"/>
      <c r="P48" s="14">
        <f t="shared" si="1"/>
        <v>0</v>
      </c>
      <c r="Q48" s="161"/>
      <c r="R48" s="1"/>
      <c r="S48" s="1"/>
    </row>
    <row r="49" spans="1:19" ht="15" customHeight="1">
      <c r="A49" s="178" t="s">
        <v>80</v>
      </c>
      <c r="B49" s="149">
        <v>15</v>
      </c>
      <c r="C49" s="150">
        <v>2</v>
      </c>
      <c r="D49" s="61">
        <v>2</v>
      </c>
      <c r="E49" s="61">
        <v>1</v>
      </c>
      <c r="F49" s="151"/>
      <c r="G49" s="152"/>
      <c r="H49" s="153"/>
      <c r="I49" s="153"/>
      <c r="J49" s="153"/>
      <c r="K49" s="153"/>
      <c r="L49" s="151"/>
      <c r="M49" s="154"/>
      <c r="N49" s="150">
        <f t="shared" si="0"/>
        <v>17</v>
      </c>
      <c r="O49" s="161"/>
      <c r="P49" s="14">
        <f t="shared" si="1"/>
        <v>5</v>
      </c>
      <c r="Q49" s="161"/>
      <c r="R49" s="1"/>
      <c r="S49" s="1"/>
    </row>
    <row r="50" spans="1:19" ht="15" customHeight="1">
      <c r="A50" s="179" t="s">
        <v>81</v>
      </c>
      <c r="B50" s="139">
        <v>15</v>
      </c>
      <c r="C50" s="140">
        <v>4</v>
      </c>
      <c r="D50" s="10">
        <v>1</v>
      </c>
      <c r="E50" s="10"/>
      <c r="F50" s="156"/>
      <c r="G50" s="155"/>
      <c r="H50" s="12"/>
      <c r="I50" s="12"/>
      <c r="J50" s="12"/>
      <c r="K50" s="12"/>
      <c r="L50" s="156"/>
      <c r="M50" s="13"/>
      <c r="N50" s="140">
        <f t="shared" si="0"/>
        <v>23</v>
      </c>
      <c r="O50" s="161"/>
      <c r="P50" s="14">
        <f t="shared" si="1"/>
        <v>5</v>
      </c>
      <c r="Q50" s="161"/>
      <c r="R50" s="1"/>
      <c r="S50" s="1"/>
    </row>
    <row r="51" spans="1:19" ht="15" customHeight="1" thickBot="1">
      <c r="A51" s="180" t="s">
        <v>117</v>
      </c>
      <c r="B51" s="142">
        <v>15</v>
      </c>
      <c r="C51" s="143">
        <v>1</v>
      </c>
      <c r="D51" s="144">
        <v>4</v>
      </c>
      <c r="E51" s="144"/>
      <c r="F51" s="145"/>
      <c r="G51" s="146"/>
      <c r="H51" s="147"/>
      <c r="I51" s="147"/>
      <c r="J51" s="147"/>
      <c r="K51" s="147"/>
      <c r="L51" s="145"/>
      <c r="M51" s="148"/>
      <c r="N51" s="143">
        <f t="shared" si="0"/>
        <v>17</v>
      </c>
      <c r="O51" s="161"/>
      <c r="P51" s="14">
        <f t="shared" si="1"/>
        <v>5</v>
      </c>
      <c r="Q51" s="161"/>
      <c r="R51" s="1"/>
      <c r="S51" s="1"/>
    </row>
    <row r="52" spans="1:19" ht="15" customHeight="1">
      <c r="A52" s="178" t="s">
        <v>82</v>
      </c>
      <c r="B52" s="149">
        <v>16</v>
      </c>
      <c r="C52" s="150">
        <v>3</v>
      </c>
      <c r="D52" s="61">
        <v>1</v>
      </c>
      <c r="E52" s="61">
        <v>1</v>
      </c>
      <c r="F52" s="151"/>
      <c r="G52" s="152"/>
      <c r="H52" s="153"/>
      <c r="I52" s="153"/>
      <c r="J52" s="153"/>
      <c r="K52" s="153"/>
      <c r="L52" s="151"/>
      <c r="M52" s="154"/>
      <c r="N52" s="150">
        <f t="shared" si="0"/>
        <v>19</v>
      </c>
      <c r="O52" s="161"/>
      <c r="P52" s="14">
        <f t="shared" si="1"/>
        <v>5</v>
      </c>
      <c r="Q52" s="161"/>
      <c r="R52" s="1"/>
      <c r="S52" s="1"/>
    </row>
    <row r="53" spans="1:19" ht="15" customHeight="1">
      <c r="A53" s="179" t="s">
        <v>179</v>
      </c>
      <c r="B53" s="139">
        <v>16</v>
      </c>
      <c r="C53" s="140">
        <v>4</v>
      </c>
      <c r="D53" s="10">
        <v>1</v>
      </c>
      <c r="E53" s="10"/>
      <c r="F53" s="156"/>
      <c r="G53" s="155"/>
      <c r="H53" s="12"/>
      <c r="I53" s="12"/>
      <c r="J53" s="12"/>
      <c r="K53" s="12"/>
      <c r="L53" s="156"/>
      <c r="M53" s="13"/>
      <c r="N53" s="140">
        <f t="shared" si="0"/>
        <v>23</v>
      </c>
      <c r="O53" s="161"/>
      <c r="P53" s="14">
        <f t="shared" si="1"/>
        <v>5</v>
      </c>
      <c r="Q53" s="161"/>
      <c r="R53" s="1"/>
      <c r="S53" s="1"/>
    </row>
    <row r="54" spans="1:19" ht="15" customHeight="1" thickBot="1">
      <c r="A54" s="180" t="s">
        <v>83</v>
      </c>
      <c r="B54" s="142">
        <v>16</v>
      </c>
      <c r="C54" s="143">
        <v>2</v>
      </c>
      <c r="D54" s="144">
        <v>3</v>
      </c>
      <c r="E54" s="144"/>
      <c r="F54" s="145"/>
      <c r="G54" s="146"/>
      <c r="H54" s="147"/>
      <c r="I54" s="147"/>
      <c r="J54" s="147"/>
      <c r="K54" s="147"/>
      <c r="L54" s="145"/>
      <c r="M54" s="148"/>
      <c r="N54" s="143">
        <f t="shared" si="0"/>
        <v>19</v>
      </c>
      <c r="O54" s="161"/>
      <c r="P54" s="14">
        <f t="shared" si="1"/>
        <v>5</v>
      </c>
      <c r="Q54" s="161"/>
      <c r="R54" s="1"/>
      <c r="S54" s="1"/>
    </row>
    <row r="55" spans="1:19" ht="15" customHeight="1">
      <c r="A55" s="178" t="s">
        <v>84</v>
      </c>
      <c r="B55" s="149">
        <v>17</v>
      </c>
      <c r="C55" s="150">
        <v>3</v>
      </c>
      <c r="D55" s="61">
        <v>2</v>
      </c>
      <c r="E55" s="61"/>
      <c r="F55" s="151"/>
      <c r="G55" s="152"/>
      <c r="H55" s="153"/>
      <c r="I55" s="153"/>
      <c r="J55" s="153"/>
      <c r="K55" s="153"/>
      <c r="L55" s="151"/>
      <c r="M55" s="154"/>
      <c r="N55" s="150">
        <f t="shared" si="0"/>
        <v>21</v>
      </c>
      <c r="O55" s="161"/>
      <c r="P55" s="14">
        <f t="shared" si="1"/>
        <v>5</v>
      </c>
      <c r="Q55" s="161"/>
      <c r="R55" s="1"/>
      <c r="S55" s="1"/>
    </row>
    <row r="56" spans="1:19" ht="15" customHeight="1">
      <c r="A56" s="179" t="s">
        <v>85</v>
      </c>
      <c r="B56" s="139">
        <v>17</v>
      </c>
      <c r="C56" s="140">
        <v>2</v>
      </c>
      <c r="D56" s="10">
        <v>3</v>
      </c>
      <c r="E56" s="10"/>
      <c r="F56" s="156"/>
      <c r="G56" s="155"/>
      <c r="H56" s="12"/>
      <c r="I56" s="12"/>
      <c r="J56" s="12"/>
      <c r="K56" s="12"/>
      <c r="L56" s="156"/>
      <c r="M56" s="13"/>
      <c r="N56" s="140">
        <f t="shared" si="0"/>
        <v>19</v>
      </c>
      <c r="O56" s="161"/>
      <c r="P56" s="14">
        <f t="shared" si="1"/>
        <v>5</v>
      </c>
      <c r="Q56" s="161"/>
      <c r="R56" s="1"/>
      <c r="S56" s="1"/>
    </row>
    <row r="57" spans="1:19" ht="15" customHeight="1" thickBot="1">
      <c r="A57" s="180" t="s">
        <v>86</v>
      </c>
      <c r="B57" s="142">
        <v>17</v>
      </c>
      <c r="C57" s="143">
        <v>2</v>
      </c>
      <c r="D57" s="144">
        <v>2</v>
      </c>
      <c r="E57" s="144">
        <v>1</v>
      </c>
      <c r="F57" s="145"/>
      <c r="G57" s="146"/>
      <c r="H57" s="147"/>
      <c r="I57" s="147"/>
      <c r="J57" s="147"/>
      <c r="K57" s="147"/>
      <c r="L57" s="145"/>
      <c r="M57" s="148"/>
      <c r="N57" s="143">
        <f t="shared" si="0"/>
        <v>17</v>
      </c>
      <c r="O57" s="161"/>
      <c r="P57" s="14">
        <f t="shared" si="1"/>
        <v>5</v>
      </c>
      <c r="Q57" s="161"/>
      <c r="R57" s="1"/>
      <c r="S57" s="1"/>
    </row>
    <row r="58" spans="1:19" ht="15" customHeight="1">
      <c r="A58" s="178" t="s">
        <v>87</v>
      </c>
      <c r="B58" s="149">
        <v>18</v>
      </c>
      <c r="C58" s="150">
        <v>4</v>
      </c>
      <c r="D58" s="61"/>
      <c r="E58" s="61">
        <v>1</v>
      </c>
      <c r="F58" s="151"/>
      <c r="G58" s="152"/>
      <c r="H58" s="153"/>
      <c r="I58" s="153"/>
      <c r="J58" s="153"/>
      <c r="K58" s="153"/>
      <c r="L58" s="151"/>
      <c r="M58" s="154"/>
      <c r="N58" s="150">
        <f t="shared" si="0"/>
        <v>21</v>
      </c>
      <c r="O58" s="161"/>
      <c r="P58" s="14">
        <f t="shared" si="1"/>
        <v>5</v>
      </c>
      <c r="Q58" s="161"/>
      <c r="R58" s="1"/>
      <c r="S58" s="1"/>
    </row>
    <row r="59" spans="1:19" ht="15" customHeight="1">
      <c r="A59" s="179" t="s">
        <v>118</v>
      </c>
      <c r="B59" s="139">
        <v>18</v>
      </c>
      <c r="C59" s="140">
        <v>1</v>
      </c>
      <c r="D59" s="10">
        <v>3</v>
      </c>
      <c r="E59" s="10">
        <v>1</v>
      </c>
      <c r="F59" s="156"/>
      <c r="G59" s="155"/>
      <c r="H59" s="12"/>
      <c r="I59" s="12"/>
      <c r="J59" s="12"/>
      <c r="K59" s="12"/>
      <c r="L59" s="156"/>
      <c r="M59" s="13"/>
      <c r="N59" s="140">
        <f t="shared" si="0"/>
        <v>15</v>
      </c>
      <c r="O59" s="161"/>
      <c r="P59" s="14">
        <f t="shared" si="1"/>
        <v>5</v>
      </c>
      <c r="Q59" s="161"/>
      <c r="R59" s="1"/>
      <c r="S59" s="1"/>
    </row>
    <row r="60" spans="1:19" ht="15" customHeight="1" thickBot="1">
      <c r="A60" s="180" t="s">
        <v>88</v>
      </c>
      <c r="B60" s="142">
        <v>18</v>
      </c>
      <c r="C60" s="143">
        <v>2</v>
      </c>
      <c r="D60" s="144">
        <v>2</v>
      </c>
      <c r="E60" s="144">
        <v>1</v>
      </c>
      <c r="F60" s="145"/>
      <c r="G60" s="146"/>
      <c r="H60" s="147"/>
      <c r="I60" s="147"/>
      <c r="J60" s="147"/>
      <c r="K60" s="147"/>
      <c r="L60" s="145"/>
      <c r="M60" s="148"/>
      <c r="N60" s="143">
        <f t="shared" si="0"/>
        <v>17</v>
      </c>
      <c r="O60" s="161"/>
      <c r="P60" s="14">
        <f t="shared" si="1"/>
        <v>5</v>
      </c>
      <c r="Q60" s="161"/>
      <c r="R60" s="1"/>
      <c r="S60" s="1"/>
    </row>
    <row r="61" spans="1:19" ht="15" customHeight="1">
      <c r="A61" s="178" t="s">
        <v>89</v>
      </c>
      <c r="B61" s="149">
        <v>19</v>
      </c>
      <c r="C61" s="150">
        <v>3</v>
      </c>
      <c r="D61" s="61">
        <v>1</v>
      </c>
      <c r="E61" s="61">
        <v>1</v>
      </c>
      <c r="F61" s="151"/>
      <c r="G61" s="152"/>
      <c r="H61" s="153"/>
      <c r="I61" s="153"/>
      <c r="J61" s="153"/>
      <c r="K61" s="153"/>
      <c r="L61" s="151"/>
      <c r="M61" s="154"/>
      <c r="N61" s="150">
        <f t="shared" si="0"/>
        <v>19</v>
      </c>
      <c r="O61" s="161"/>
      <c r="P61" s="14">
        <f t="shared" si="1"/>
        <v>5</v>
      </c>
      <c r="Q61" s="161"/>
      <c r="R61" s="1"/>
      <c r="S61" s="1"/>
    </row>
    <row r="62" spans="1:19" ht="15" customHeight="1">
      <c r="A62" s="179" t="s">
        <v>90</v>
      </c>
      <c r="B62" s="139">
        <v>19</v>
      </c>
      <c r="C62" s="140">
        <v>4</v>
      </c>
      <c r="D62" s="10">
        <v>1</v>
      </c>
      <c r="E62" s="10"/>
      <c r="F62" s="156"/>
      <c r="G62" s="155"/>
      <c r="H62" s="12"/>
      <c r="I62" s="12"/>
      <c r="J62" s="12"/>
      <c r="K62" s="12"/>
      <c r="L62" s="156"/>
      <c r="M62" s="13"/>
      <c r="N62" s="140">
        <f t="shared" si="0"/>
        <v>23</v>
      </c>
      <c r="O62" s="161"/>
      <c r="P62" s="14">
        <f t="shared" si="1"/>
        <v>5</v>
      </c>
      <c r="Q62" s="161"/>
      <c r="R62" s="1"/>
      <c r="S62" s="1"/>
    </row>
    <row r="63" spans="1:19" ht="15" customHeight="1" thickBot="1">
      <c r="A63" s="180" t="s">
        <v>91</v>
      </c>
      <c r="B63" s="142">
        <v>19</v>
      </c>
      <c r="C63" s="143">
        <v>1</v>
      </c>
      <c r="D63" s="144">
        <v>3</v>
      </c>
      <c r="E63" s="144">
        <v>1</v>
      </c>
      <c r="F63" s="145"/>
      <c r="G63" s="146"/>
      <c r="H63" s="147"/>
      <c r="I63" s="147"/>
      <c r="J63" s="147"/>
      <c r="K63" s="147"/>
      <c r="L63" s="145"/>
      <c r="M63" s="148"/>
      <c r="N63" s="143">
        <f t="shared" si="0"/>
        <v>15</v>
      </c>
      <c r="O63" s="161"/>
      <c r="P63" s="14">
        <f t="shared" si="1"/>
        <v>5</v>
      </c>
      <c r="Q63" s="161"/>
      <c r="R63" s="1"/>
      <c r="S63" s="1"/>
    </row>
    <row r="64" spans="1:19" ht="15" customHeight="1">
      <c r="A64" s="178" t="s">
        <v>92</v>
      </c>
      <c r="B64" s="149">
        <v>20</v>
      </c>
      <c r="C64" s="150">
        <v>1</v>
      </c>
      <c r="D64" s="61">
        <v>2</v>
      </c>
      <c r="E64" s="61">
        <v>1</v>
      </c>
      <c r="F64" s="151"/>
      <c r="G64" s="152"/>
      <c r="H64" s="153"/>
      <c r="I64" s="153"/>
      <c r="J64" s="153"/>
      <c r="K64" s="153"/>
      <c r="L64" s="151"/>
      <c r="M64" s="154">
        <v>1</v>
      </c>
      <c r="N64" s="150">
        <f t="shared" si="0"/>
        <v>12</v>
      </c>
      <c r="O64" s="161"/>
      <c r="P64" s="14">
        <f t="shared" si="1"/>
        <v>5</v>
      </c>
      <c r="Q64" s="161"/>
      <c r="R64" s="1"/>
      <c r="S64" s="1"/>
    </row>
    <row r="65" spans="1:19" ht="15" customHeight="1">
      <c r="A65" s="179" t="s">
        <v>93</v>
      </c>
      <c r="B65" s="139">
        <v>20</v>
      </c>
      <c r="C65" s="140">
        <v>3</v>
      </c>
      <c r="D65" s="10">
        <v>1</v>
      </c>
      <c r="E65" s="10">
        <v>1</v>
      </c>
      <c r="F65" s="156"/>
      <c r="G65" s="155"/>
      <c r="H65" s="12"/>
      <c r="I65" s="12"/>
      <c r="J65" s="12"/>
      <c r="K65" s="12"/>
      <c r="L65" s="156"/>
      <c r="M65" s="13"/>
      <c r="N65" s="140">
        <f t="shared" si="0"/>
        <v>19</v>
      </c>
      <c r="O65" s="161"/>
      <c r="P65" s="14">
        <f t="shared" si="1"/>
        <v>5</v>
      </c>
      <c r="Q65" s="161"/>
      <c r="R65" s="1"/>
      <c r="S65" s="1"/>
    </row>
    <row r="66" spans="1:19" ht="15" customHeight="1" thickBot="1">
      <c r="A66" s="180" t="s">
        <v>151</v>
      </c>
      <c r="B66" s="142">
        <v>20</v>
      </c>
      <c r="C66" s="143">
        <v>2</v>
      </c>
      <c r="D66" s="144"/>
      <c r="E66" s="144">
        <v>2</v>
      </c>
      <c r="F66" s="145"/>
      <c r="G66" s="146"/>
      <c r="H66" s="147"/>
      <c r="I66" s="147"/>
      <c r="J66" s="147"/>
      <c r="K66" s="147"/>
      <c r="L66" s="145"/>
      <c r="M66" s="148">
        <v>1</v>
      </c>
      <c r="N66" s="143">
        <f t="shared" si="0"/>
        <v>12</v>
      </c>
      <c r="O66" s="161"/>
      <c r="P66" s="14">
        <f t="shared" si="1"/>
        <v>5</v>
      </c>
      <c r="Q66" s="161"/>
      <c r="R66" s="1"/>
      <c r="S66" s="1"/>
    </row>
    <row r="67" spans="1:16" ht="15">
      <c r="A67" s="178" t="s">
        <v>94</v>
      </c>
      <c r="B67" s="149">
        <v>21</v>
      </c>
      <c r="C67" s="150">
        <v>3</v>
      </c>
      <c r="D67" s="61">
        <v>1</v>
      </c>
      <c r="E67" s="61">
        <v>1</v>
      </c>
      <c r="F67" s="151"/>
      <c r="G67" s="152"/>
      <c r="H67" s="153"/>
      <c r="I67" s="153"/>
      <c r="J67" s="153"/>
      <c r="K67" s="153"/>
      <c r="L67" s="151"/>
      <c r="M67" s="154"/>
      <c r="N67" s="150">
        <f t="shared" si="0"/>
        <v>19</v>
      </c>
      <c r="O67" s="161"/>
      <c r="P67" s="14">
        <f t="shared" si="1"/>
        <v>5</v>
      </c>
    </row>
    <row r="68" spans="1:16" ht="15">
      <c r="A68" s="179" t="s">
        <v>95</v>
      </c>
      <c r="B68" s="139">
        <v>21</v>
      </c>
      <c r="C68" s="140">
        <v>4</v>
      </c>
      <c r="D68" s="10">
        <v>1</v>
      </c>
      <c r="E68" s="10"/>
      <c r="F68" s="156"/>
      <c r="G68" s="155"/>
      <c r="H68" s="12"/>
      <c r="I68" s="12"/>
      <c r="J68" s="12"/>
      <c r="K68" s="12"/>
      <c r="L68" s="156"/>
      <c r="M68" s="13"/>
      <c r="N68" s="140">
        <f t="shared" si="0"/>
        <v>23</v>
      </c>
      <c r="O68" s="161"/>
      <c r="P68" s="14">
        <f t="shared" si="1"/>
        <v>5</v>
      </c>
    </row>
    <row r="69" spans="1:16" ht="15.75" thickBot="1">
      <c r="A69" s="180" t="s">
        <v>96</v>
      </c>
      <c r="B69" s="142">
        <v>21</v>
      </c>
      <c r="C69" s="143">
        <v>3</v>
      </c>
      <c r="D69" s="144">
        <v>2</v>
      </c>
      <c r="E69" s="144"/>
      <c r="F69" s="145"/>
      <c r="G69" s="146"/>
      <c r="H69" s="147"/>
      <c r="I69" s="147"/>
      <c r="J69" s="147"/>
      <c r="K69" s="147"/>
      <c r="L69" s="145"/>
      <c r="M69" s="148"/>
      <c r="N69" s="143">
        <f t="shared" si="0"/>
        <v>21</v>
      </c>
      <c r="O69" s="161"/>
      <c r="P69" s="14">
        <f t="shared" si="1"/>
        <v>5</v>
      </c>
    </row>
    <row r="70" spans="1:16" ht="15">
      <c r="A70" s="178" t="s">
        <v>97</v>
      </c>
      <c r="B70" s="149">
        <v>22</v>
      </c>
      <c r="C70" s="150">
        <v>3</v>
      </c>
      <c r="D70" s="61">
        <v>2</v>
      </c>
      <c r="E70" s="61"/>
      <c r="F70" s="151"/>
      <c r="G70" s="152"/>
      <c r="H70" s="153"/>
      <c r="I70" s="153"/>
      <c r="J70" s="153"/>
      <c r="K70" s="153"/>
      <c r="L70" s="151"/>
      <c r="M70" s="154"/>
      <c r="N70" s="150">
        <f t="shared" si="0"/>
        <v>21</v>
      </c>
      <c r="O70" s="161"/>
      <c r="P70" s="14">
        <f t="shared" si="1"/>
        <v>5</v>
      </c>
    </row>
    <row r="71" spans="1:16" ht="15">
      <c r="A71" s="179" t="s">
        <v>98</v>
      </c>
      <c r="B71" s="139">
        <v>22</v>
      </c>
      <c r="C71" s="140">
        <v>3</v>
      </c>
      <c r="D71" s="10">
        <v>1</v>
      </c>
      <c r="E71" s="10"/>
      <c r="F71" s="156"/>
      <c r="G71" s="155"/>
      <c r="H71" s="12"/>
      <c r="I71" s="12"/>
      <c r="J71" s="12"/>
      <c r="K71" s="12"/>
      <c r="L71" s="156"/>
      <c r="M71" s="13">
        <v>1</v>
      </c>
      <c r="N71" s="140">
        <f t="shared" si="0"/>
        <v>18</v>
      </c>
      <c r="O71" s="161"/>
      <c r="P71" s="14">
        <f t="shared" si="1"/>
        <v>5</v>
      </c>
    </row>
    <row r="72" spans="1:16" ht="15.75" thickBot="1">
      <c r="A72" s="180" t="s">
        <v>152</v>
      </c>
      <c r="B72" s="142">
        <v>22</v>
      </c>
      <c r="C72" s="143">
        <v>1</v>
      </c>
      <c r="D72" s="144">
        <v>1</v>
      </c>
      <c r="E72" s="144"/>
      <c r="F72" s="145"/>
      <c r="G72" s="146"/>
      <c r="H72" s="147"/>
      <c r="I72" s="147"/>
      <c r="J72" s="147"/>
      <c r="K72" s="147"/>
      <c r="L72" s="145"/>
      <c r="M72" s="148">
        <v>3</v>
      </c>
      <c r="N72" s="143">
        <f aca="true" t="shared" si="2" ref="N72:N96">C72*$T$8+D72*$T$9+E72*$T$10+F72*$T$11+G72*10+H72*9+I72*8+J72*7+K72*6+L72*5</f>
        <v>8</v>
      </c>
      <c r="O72" s="161"/>
      <c r="P72" s="14">
        <f aca="true" t="shared" si="3" ref="P72:P96">SUM(C72:M72)</f>
        <v>5</v>
      </c>
    </row>
    <row r="73" spans="1:16" ht="15">
      <c r="A73" s="178" t="s">
        <v>99</v>
      </c>
      <c r="B73" s="149">
        <v>23</v>
      </c>
      <c r="C73" s="150">
        <v>1</v>
      </c>
      <c r="D73" s="61">
        <v>4</v>
      </c>
      <c r="E73" s="61"/>
      <c r="F73" s="151"/>
      <c r="G73" s="152"/>
      <c r="H73" s="153"/>
      <c r="I73" s="153"/>
      <c r="J73" s="153"/>
      <c r="K73" s="153"/>
      <c r="L73" s="151"/>
      <c r="M73" s="154"/>
      <c r="N73" s="150">
        <f t="shared" si="2"/>
        <v>17</v>
      </c>
      <c r="O73" s="161"/>
      <c r="P73" s="14">
        <f t="shared" si="3"/>
        <v>5</v>
      </c>
    </row>
    <row r="74" spans="1:16" ht="15">
      <c r="A74" s="179" t="s">
        <v>100</v>
      </c>
      <c r="B74" s="139">
        <v>23</v>
      </c>
      <c r="C74" s="140">
        <v>3</v>
      </c>
      <c r="D74" s="10">
        <v>1</v>
      </c>
      <c r="E74" s="10"/>
      <c r="F74" s="156"/>
      <c r="G74" s="155"/>
      <c r="H74" s="12"/>
      <c r="I74" s="12"/>
      <c r="J74" s="12"/>
      <c r="K74" s="12"/>
      <c r="L74" s="156"/>
      <c r="M74" s="13">
        <v>1</v>
      </c>
      <c r="N74" s="140">
        <f t="shared" si="2"/>
        <v>18</v>
      </c>
      <c r="O74" s="161"/>
      <c r="P74" s="14">
        <f t="shared" si="3"/>
        <v>5</v>
      </c>
    </row>
    <row r="75" spans="1:16" ht="15.75" thickBot="1">
      <c r="A75" s="180" t="s">
        <v>153</v>
      </c>
      <c r="B75" s="142">
        <v>23</v>
      </c>
      <c r="C75" s="143">
        <v>2</v>
      </c>
      <c r="D75" s="144">
        <v>2</v>
      </c>
      <c r="E75" s="144"/>
      <c r="F75" s="145"/>
      <c r="G75" s="146"/>
      <c r="H75" s="147"/>
      <c r="I75" s="147"/>
      <c r="J75" s="147"/>
      <c r="K75" s="147"/>
      <c r="L75" s="145"/>
      <c r="M75" s="148">
        <v>1</v>
      </c>
      <c r="N75" s="143">
        <f t="shared" si="2"/>
        <v>16</v>
      </c>
      <c r="O75" s="161"/>
      <c r="P75" s="14">
        <f t="shared" si="3"/>
        <v>5</v>
      </c>
    </row>
    <row r="76" spans="1:16" ht="15">
      <c r="A76" s="178" t="s">
        <v>101</v>
      </c>
      <c r="B76" s="149">
        <v>24</v>
      </c>
      <c r="C76" s="150">
        <v>2</v>
      </c>
      <c r="D76" s="61">
        <v>2</v>
      </c>
      <c r="E76" s="61"/>
      <c r="F76" s="151"/>
      <c r="G76" s="152"/>
      <c r="H76" s="153"/>
      <c r="I76" s="153"/>
      <c r="J76" s="153"/>
      <c r="K76" s="153"/>
      <c r="L76" s="151"/>
      <c r="M76" s="154">
        <v>1</v>
      </c>
      <c r="N76" s="150">
        <f t="shared" si="2"/>
        <v>16</v>
      </c>
      <c r="O76" s="161"/>
      <c r="P76" s="14">
        <f t="shared" si="3"/>
        <v>5</v>
      </c>
    </row>
    <row r="77" spans="1:16" ht="15">
      <c r="A77" s="179" t="s">
        <v>154</v>
      </c>
      <c r="B77" s="139">
        <v>24</v>
      </c>
      <c r="C77" s="140">
        <v>2</v>
      </c>
      <c r="D77" s="10">
        <v>1</v>
      </c>
      <c r="E77" s="10">
        <v>2</v>
      </c>
      <c r="F77" s="156"/>
      <c r="G77" s="155"/>
      <c r="H77" s="12"/>
      <c r="I77" s="12"/>
      <c r="J77" s="12"/>
      <c r="K77" s="12"/>
      <c r="L77" s="156"/>
      <c r="M77" s="13"/>
      <c r="N77" s="140">
        <f t="shared" si="2"/>
        <v>15</v>
      </c>
      <c r="O77" s="161"/>
      <c r="P77" s="14">
        <f t="shared" si="3"/>
        <v>5</v>
      </c>
    </row>
    <row r="78" spans="1:16" ht="15.75" thickBot="1">
      <c r="A78" s="180" t="s">
        <v>102</v>
      </c>
      <c r="B78" s="142">
        <v>24</v>
      </c>
      <c r="C78" s="143">
        <v>5</v>
      </c>
      <c r="D78" s="144"/>
      <c r="E78" s="144"/>
      <c r="F78" s="145"/>
      <c r="G78" s="146"/>
      <c r="H78" s="147"/>
      <c r="I78" s="147"/>
      <c r="J78" s="147"/>
      <c r="K78" s="147"/>
      <c r="L78" s="145"/>
      <c r="M78" s="148"/>
      <c r="N78" s="143">
        <f t="shared" si="2"/>
        <v>25</v>
      </c>
      <c r="O78" s="161"/>
      <c r="P78" s="14">
        <f t="shared" si="3"/>
        <v>5</v>
      </c>
    </row>
    <row r="79" spans="1:16" ht="15">
      <c r="A79" s="178" t="s">
        <v>103</v>
      </c>
      <c r="B79" s="149">
        <v>25</v>
      </c>
      <c r="C79" s="150">
        <v>1</v>
      </c>
      <c r="D79" s="61">
        <v>4</v>
      </c>
      <c r="E79" s="61"/>
      <c r="F79" s="151"/>
      <c r="G79" s="152"/>
      <c r="H79" s="153"/>
      <c r="I79" s="153"/>
      <c r="J79" s="153"/>
      <c r="K79" s="153"/>
      <c r="L79" s="151"/>
      <c r="M79" s="154"/>
      <c r="N79" s="150">
        <f t="shared" si="2"/>
        <v>17</v>
      </c>
      <c r="O79" s="161"/>
      <c r="P79" s="14">
        <f t="shared" si="3"/>
        <v>5</v>
      </c>
    </row>
    <row r="80" spans="1:16" ht="15">
      <c r="A80" s="179" t="s">
        <v>104</v>
      </c>
      <c r="B80" s="139">
        <v>25</v>
      </c>
      <c r="C80" s="140"/>
      <c r="D80" s="10">
        <v>2</v>
      </c>
      <c r="E80" s="10">
        <v>2</v>
      </c>
      <c r="F80" s="156"/>
      <c r="G80" s="155"/>
      <c r="H80" s="12"/>
      <c r="I80" s="12"/>
      <c r="J80" s="12"/>
      <c r="K80" s="12"/>
      <c r="L80" s="156"/>
      <c r="M80" s="13">
        <v>1</v>
      </c>
      <c r="N80" s="140">
        <f t="shared" si="2"/>
        <v>8</v>
      </c>
      <c r="O80" s="161"/>
      <c r="P80" s="14">
        <f t="shared" si="3"/>
        <v>5</v>
      </c>
    </row>
    <row r="81" spans="1:16" ht="15.75" thickBot="1">
      <c r="A81" s="180" t="s">
        <v>105</v>
      </c>
      <c r="B81" s="142">
        <v>25</v>
      </c>
      <c r="C81" s="143">
        <v>1</v>
      </c>
      <c r="D81" s="144">
        <v>2</v>
      </c>
      <c r="E81" s="144">
        <v>1</v>
      </c>
      <c r="F81" s="145"/>
      <c r="G81" s="146"/>
      <c r="H81" s="147"/>
      <c r="I81" s="147"/>
      <c r="J81" s="147"/>
      <c r="K81" s="147"/>
      <c r="L81" s="145"/>
      <c r="M81" s="148">
        <v>1</v>
      </c>
      <c r="N81" s="143">
        <f t="shared" si="2"/>
        <v>12</v>
      </c>
      <c r="O81" s="161"/>
      <c r="P81" s="14">
        <f t="shared" si="3"/>
        <v>5</v>
      </c>
    </row>
    <row r="82" spans="1:16" ht="15">
      <c r="A82" s="178" t="s">
        <v>116</v>
      </c>
      <c r="B82" s="149">
        <v>26</v>
      </c>
      <c r="C82" s="150"/>
      <c r="D82" s="61">
        <v>4</v>
      </c>
      <c r="E82" s="61"/>
      <c r="F82" s="151"/>
      <c r="G82" s="152"/>
      <c r="H82" s="153"/>
      <c r="I82" s="153"/>
      <c r="J82" s="153"/>
      <c r="K82" s="153"/>
      <c r="L82" s="151"/>
      <c r="M82" s="154">
        <v>1</v>
      </c>
      <c r="N82" s="150">
        <f t="shared" si="2"/>
        <v>12</v>
      </c>
      <c r="O82" s="161"/>
      <c r="P82" s="14">
        <f t="shared" si="3"/>
        <v>5</v>
      </c>
    </row>
    <row r="83" spans="1:16" ht="15">
      <c r="A83" s="179" t="s">
        <v>155</v>
      </c>
      <c r="B83" s="139">
        <v>26</v>
      </c>
      <c r="C83" s="140">
        <v>4</v>
      </c>
      <c r="D83" s="10">
        <v>1</v>
      </c>
      <c r="E83" s="10"/>
      <c r="F83" s="156"/>
      <c r="G83" s="155"/>
      <c r="H83" s="12"/>
      <c r="I83" s="12"/>
      <c r="J83" s="12"/>
      <c r="K83" s="12"/>
      <c r="L83" s="156"/>
      <c r="M83" s="13"/>
      <c r="N83" s="140">
        <f t="shared" si="2"/>
        <v>23</v>
      </c>
      <c r="O83" s="161"/>
      <c r="P83" s="14">
        <f t="shared" si="3"/>
        <v>5</v>
      </c>
    </row>
    <row r="84" spans="1:16" ht="15.75" thickBot="1">
      <c r="A84" s="180" t="s">
        <v>106</v>
      </c>
      <c r="B84" s="142">
        <v>26</v>
      </c>
      <c r="C84" s="143">
        <v>2</v>
      </c>
      <c r="D84" s="144">
        <v>1</v>
      </c>
      <c r="E84" s="144">
        <v>1</v>
      </c>
      <c r="F84" s="145"/>
      <c r="G84" s="146"/>
      <c r="H84" s="147"/>
      <c r="I84" s="147"/>
      <c r="J84" s="147"/>
      <c r="K84" s="147"/>
      <c r="L84" s="145"/>
      <c r="M84" s="148">
        <v>1</v>
      </c>
      <c r="N84" s="143">
        <f t="shared" si="2"/>
        <v>14</v>
      </c>
      <c r="O84" s="161"/>
      <c r="P84" s="14">
        <f t="shared" si="3"/>
        <v>5</v>
      </c>
    </row>
    <row r="85" spans="1:16" ht="15">
      <c r="A85" s="178" t="s">
        <v>156</v>
      </c>
      <c r="B85" s="149">
        <v>27</v>
      </c>
      <c r="C85" s="150">
        <v>2</v>
      </c>
      <c r="D85" s="61">
        <v>2</v>
      </c>
      <c r="E85" s="61"/>
      <c r="F85" s="151"/>
      <c r="G85" s="152"/>
      <c r="H85" s="153"/>
      <c r="I85" s="153"/>
      <c r="J85" s="153"/>
      <c r="K85" s="153"/>
      <c r="L85" s="151"/>
      <c r="M85" s="154">
        <v>1</v>
      </c>
      <c r="N85" s="150">
        <f t="shared" si="2"/>
        <v>16</v>
      </c>
      <c r="O85" s="161"/>
      <c r="P85" s="14">
        <f t="shared" si="3"/>
        <v>5</v>
      </c>
    </row>
    <row r="86" spans="1:16" ht="15">
      <c r="A86" s="179" t="s">
        <v>157</v>
      </c>
      <c r="B86" s="139">
        <v>27</v>
      </c>
      <c r="C86" s="140">
        <v>4</v>
      </c>
      <c r="D86" s="10"/>
      <c r="E86" s="10">
        <v>1</v>
      </c>
      <c r="F86" s="156"/>
      <c r="G86" s="155"/>
      <c r="H86" s="12"/>
      <c r="I86" s="12"/>
      <c r="J86" s="12"/>
      <c r="K86" s="12"/>
      <c r="L86" s="156"/>
      <c r="M86" s="13"/>
      <c r="N86" s="140">
        <f t="shared" si="2"/>
        <v>21</v>
      </c>
      <c r="O86" s="161"/>
      <c r="P86" s="14">
        <f t="shared" si="3"/>
        <v>5</v>
      </c>
    </row>
    <row r="87" spans="1:16" ht="15.75" thickBot="1">
      <c r="A87" s="180" t="s">
        <v>158</v>
      </c>
      <c r="B87" s="142">
        <v>27</v>
      </c>
      <c r="C87" s="143">
        <v>2</v>
      </c>
      <c r="D87" s="144">
        <v>2</v>
      </c>
      <c r="E87" s="144">
        <v>1</v>
      </c>
      <c r="F87" s="145"/>
      <c r="G87" s="146"/>
      <c r="H87" s="147"/>
      <c r="I87" s="147"/>
      <c r="J87" s="147"/>
      <c r="K87" s="147"/>
      <c r="L87" s="145"/>
      <c r="M87" s="148"/>
      <c r="N87" s="143">
        <f t="shared" si="2"/>
        <v>17</v>
      </c>
      <c r="O87" s="161"/>
      <c r="P87" s="14">
        <f t="shared" si="3"/>
        <v>5</v>
      </c>
    </row>
    <row r="88" spans="1:16" ht="15">
      <c r="A88" s="178" t="s">
        <v>159</v>
      </c>
      <c r="B88" s="149">
        <v>28</v>
      </c>
      <c r="C88" s="150">
        <v>1</v>
      </c>
      <c r="D88" s="61">
        <v>4</v>
      </c>
      <c r="E88" s="61"/>
      <c r="F88" s="151"/>
      <c r="G88" s="152"/>
      <c r="H88" s="153"/>
      <c r="I88" s="153"/>
      <c r="J88" s="153"/>
      <c r="K88" s="153"/>
      <c r="L88" s="151"/>
      <c r="M88" s="154"/>
      <c r="N88" s="150">
        <f t="shared" si="2"/>
        <v>17</v>
      </c>
      <c r="O88" s="161"/>
      <c r="P88" s="14">
        <f t="shared" si="3"/>
        <v>5</v>
      </c>
    </row>
    <row r="89" spans="1:16" ht="15">
      <c r="A89" s="179" t="s">
        <v>107</v>
      </c>
      <c r="B89" s="139">
        <v>28</v>
      </c>
      <c r="C89" s="140"/>
      <c r="D89" s="10">
        <v>3</v>
      </c>
      <c r="E89" s="10">
        <v>2</v>
      </c>
      <c r="F89" s="156"/>
      <c r="G89" s="155"/>
      <c r="H89" s="12"/>
      <c r="I89" s="12"/>
      <c r="J89" s="12"/>
      <c r="K89" s="12"/>
      <c r="L89" s="156"/>
      <c r="M89" s="13"/>
      <c r="N89" s="140">
        <f t="shared" si="2"/>
        <v>11</v>
      </c>
      <c r="O89" s="161"/>
      <c r="P89" s="14">
        <f t="shared" si="3"/>
        <v>5</v>
      </c>
    </row>
    <row r="90" spans="1:16" ht="15.75" thickBot="1">
      <c r="A90" s="180" t="s">
        <v>108</v>
      </c>
      <c r="B90" s="142">
        <v>28</v>
      </c>
      <c r="C90" s="143">
        <v>4</v>
      </c>
      <c r="D90" s="144">
        <v>1</v>
      </c>
      <c r="E90" s="144"/>
      <c r="F90" s="145"/>
      <c r="G90" s="146"/>
      <c r="H90" s="147"/>
      <c r="I90" s="147"/>
      <c r="J90" s="147"/>
      <c r="K90" s="147"/>
      <c r="L90" s="145"/>
      <c r="M90" s="148"/>
      <c r="N90" s="143">
        <f t="shared" si="2"/>
        <v>23</v>
      </c>
      <c r="O90" s="161"/>
      <c r="P90" s="14">
        <f t="shared" si="3"/>
        <v>5</v>
      </c>
    </row>
    <row r="91" spans="1:16" ht="15">
      <c r="A91" s="178" t="s">
        <v>109</v>
      </c>
      <c r="B91" s="149">
        <v>29</v>
      </c>
      <c r="C91" s="150"/>
      <c r="D91" s="61"/>
      <c r="E91" s="61"/>
      <c r="F91" s="151"/>
      <c r="G91" s="152"/>
      <c r="H91" s="153"/>
      <c r="I91" s="153"/>
      <c r="J91" s="153"/>
      <c r="K91" s="153"/>
      <c r="L91" s="151"/>
      <c r="M91" s="154">
        <v>5</v>
      </c>
      <c r="N91" s="150">
        <f t="shared" si="2"/>
        <v>0</v>
      </c>
      <c r="O91" s="161"/>
      <c r="P91" s="14">
        <f t="shared" si="3"/>
        <v>5</v>
      </c>
    </row>
    <row r="92" spans="1:16" ht="15">
      <c r="A92" s="179" t="s">
        <v>110</v>
      </c>
      <c r="B92" s="139">
        <v>29</v>
      </c>
      <c r="C92" s="140"/>
      <c r="D92" s="10">
        <v>3</v>
      </c>
      <c r="E92" s="10"/>
      <c r="F92" s="156"/>
      <c r="G92" s="155"/>
      <c r="H92" s="12"/>
      <c r="I92" s="12"/>
      <c r="J92" s="12"/>
      <c r="K92" s="12"/>
      <c r="L92" s="156"/>
      <c r="M92" s="13">
        <v>2</v>
      </c>
      <c r="N92" s="140">
        <f t="shared" si="2"/>
        <v>9</v>
      </c>
      <c r="O92" s="161"/>
      <c r="P92" s="14">
        <f t="shared" si="3"/>
        <v>5</v>
      </c>
    </row>
    <row r="93" spans="1:16" ht="15.75" thickBot="1">
      <c r="A93" s="180" t="s">
        <v>111</v>
      </c>
      <c r="B93" s="142">
        <v>29</v>
      </c>
      <c r="C93" s="143">
        <v>1</v>
      </c>
      <c r="D93" s="144">
        <v>2</v>
      </c>
      <c r="E93" s="144">
        <v>1</v>
      </c>
      <c r="F93" s="145"/>
      <c r="G93" s="146"/>
      <c r="H93" s="147"/>
      <c r="I93" s="147"/>
      <c r="J93" s="147"/>
      <c r="K93" s="147"/>
      <c r="L93" s="145"/>
      <c r="M93" s="148">
        <v>1</v>
      </c>
      <c r="N93" s="143">
        <f t="shared" si="2"/>
        <v>12</v>
      </c>
      <c r="O93" s="161"/>
      <c r="P93" s="14">
        <f t="shared" si="3"/>
        <v>5</v>
      </c>
    </row>
    <row r="94" spans="1:16" ht="15">
      <c r="A94" s="178" t="s">
        <v>112</v>
      </c>
      <c r="B94" s="149">
        <v>30</v>
      </c>
      <c r="C94" s="150">
        <v>2</v>
      </c>
      <c r="D94" s="61">
        <v>2</v>
      </c>
      <c r="E94" s="61">
        <v>1</v>
      </c>
      <c r="F94" s="151"/>
      <c r="G94" s="152"/>
      <c r="H94" s="153"/>
      <c r="I94" s="153"/>
      <c r="J94" s="153"/>
      <c r="K94" s="153"/>
      <c r="L94" s="151"/>
      <c r="M94" s="154"/>
      <c r="N94" s="150">
        <f t="shared" si="2"/>
        <v>17</v>
      </c>
      <c r="O94" s="161"/>
      <c r="P94" s="14">
        <f t="shared" si="3"/>
        <v>5</v>
      </c>
    </row>
    <row r="95" spans="1:16" ht="15">
      <c r="A95" s="179" t="s">
        <v>113</v>
      </c>
      <c r="B95" s="139">
        <v>30</v>
      </c>
      <c r="C95" s="140">
        <v>4</v>
      </c>
      <c r="D95" s="10"/>
      <c r="E95" s="10">
        <v>1</v>
      </c>
      <c r="F95" s="156"/>
      <c r="G95" s="155"/>
      <c r="H95" s="12"/>
      <c r="I95" s="12"/>
      <c r="J95" s="12"/>
      <c r="K95" s="12"/>
      <c r="L95" s="156"/>
      <c r="M95" s="13"/>
      <c r="N95" s="140">
        <f t="shared" si="2"/>
        <v>21</v>
      </c>
      <c r="O95" s="161"/>
      <c r="P95" s="14">
        <f t="shared" si="3"/>
        <v>5</v>
      </c>
    </row>
    <row r="96" spans="1:16" s="183" customFormat="1" ht="15.75" thickBot="1">
      <c r="A96" s="180" t="s">
        <v>160</v>
      </c>
      <c r="B96" s="142">
        <v>30</v>
      </c>
      <c r="C96" s="143">
        <v>2</v>
      </c>
      <c r="D96" s="144"/>
      <c r="E96" s="144">
        <v>1</v>
      </c>
      <c r="F96" s="145"/>
      <c r="G96" s="146"/>
      <c r="H96" s="147"/>
      <c r="I96" s="147"/>
      <c r="J96" s="147"/>
      <c r="K96" s="147"/>
      <c r="L96" s="145"/>
      <c r="M96" s="148">
        <v>2</v>
      </c>
      <c r="N96" s="143">
        <f t="shared" si="2"/>
        <v>11</v>
      </c>
      <c r="O96" s="161"/>
      <c r="P96" s="14">
        <f t="shared" si="3"/>
        <v>5</v>
      </c>
    </row>
    <row r="97" spans="1:16" ht="15">
      <c r="A97" s="178" t="s">
        <v>161</v>
      </c>
      <c r="B97" s="149">
        <v>31</v>
      </c>
      <c r="C97" s="150">
        <v>1</v>
      </c>
      <c r="D97" s="61">
        <v>4</v>
      </c>
      <c r="E97" s="61"/>
      <c r="F97" s="151"/>
      <c r="G97" s="152"/>
      <c r="H97" s="153"/>
      <c r="I97" s="153"/>
      <c r="J97" s="153"/>
      <c r="K97" s="153"/>
      <c r="L97" s="151"/>
      <c r="M97" s="154"/>
      <c r="N97" s="150">
        <f>C97*$T$8+D97*$T$9+E97*$T$10+F97*$T$11+G97*10+H97*9+I97*8+J97*7+K97*6+L97*5</f>
        <v>17</v>
      </c>
      <c r="O97" s="161"/>
      <c r="P97" s="14">
        <f>SUM(C97:M97)</f>
        <v>5</v>
      </c>
    </row>
    <row r="98" spans="1:16" ht="15">
      <c r="A98" s="179" t="s">
        <v>114</v>
      </c>
      <c r="B98" s="139">
        <v>31</v>
      </c>
      <c r="C98" s="140">
        <v>1</v>
      </c>
      <c r="D98" s="10">
        <v>3</v>
      </c>
      <c r="E98" s="10">
        <v>1</v>
      </c>
      <c r="F98" s="156"/>
      <c r="G98" s="155"/>
      <c r="H98" s="12"/>
      <c r="I98" s="12"/>
      <c r="J98" s="12"/>
      <c r="K98" s="12"/>
      <c r="L98" s="156"/>
      <c r="M98" s="13"/>
      <c r="N98" s="140">
        <f>C98*$T$8+D98*$T$9+E98*$T$10+F98*$T$11+G98*10+H98*9+I98*8+J98*7+K98*6+L98*5</f>
        <v>15</v>
      </c>
      <c r="O98" s="161"/>
      <c r="P98" s="14">
        <f>SUM(C98:M98)</f>
        <v>5</v>
      </c>
    </row>
    <row r="99" spans="1:16" s="183" customFormat="1" ht="15.75" thickBot="1">
      <c r="A99" s="180" t="s">
        <v>115</v>
      </c>
      <c r="B99" s="142">
        <v>31</v>
      </c>
      <c r="C99" s="143">
        <v>4</v>
      </c>
      <c r="D99" s="144"/>
      <c r="E99" s="144">
        <v>1</v>
      </c>
      <c r="F99" s="145"/>
      <c r="G99" s="146"/>
      <c r="H99" s="147"/>
      <c r="I99" s="147"/>
      <c r="J99" s="147"/>
      <c r="K99" s="147"/>
      <c r="L99" s="145"/>
      <c r="M99" s="148"/>
      <c r="N99" s="143">
        <f>C99*$T$8+D99*$T$9+E99*$T$10+F99*$T$11+G99*10+H99*9+I99*8+J99*7+K99*6+L99*5</f>
        <v>21</v>
      </c>
      <c r="O99" s="161"/>
      <c r="P99" s="14">
        <f>SUM(C99:M99)</f>
        <v>5</v>
      </c>
    </row>
  </sheetData>
  <sheetProtection/>
  <mergeCells count="3">
    <mergeCell ref="S7:T7"/>
    <mergeCell ref="C5:F5"/>
    <mergeCell ref="G5:L5"/>
  </mergeCells>
  <printOptions/>
  <pageMargins left="0.31496062992125984" right="0.35433070866141736" top="0.03937007874015748" bottom="0.03937007874015748" header="0.15748031496062992" footer="0.1574803149606299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Zdeněk Kruba</cp:lastModifiedBy>
  <cp:lastPrinted>2024-05-18T13:02:08Z</cp:lastPrinted>
  <dcterms:created xsi:type="dcterms:W3CDTF">2003-04-01T12:06:07Z</dcterms:created>
  <dcterms:modified xsi:type="dcterms:W3CDTF">2024-05-18T18:20:16Z</dcterms:modified>
  <cp:category/>
  <cp:version/>
  <cp:contentType/>
  <cp:contentStatus/>
</cp:coreProperties>
</file>